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45" tabRatio="671" activeTab="0"/>
  </bookViews>
  <sheets>
    <sheet name="Scheda B" sheetId="1" r:id="rId1"/>
  </sheets>
  <definedNames>
    <definedName name="_xlnm.Print_Area" localSheetId="0">'Scheda B'!$O$12</definedName>
  </definedNames>
  <calcPr fullCalcOnLoad="1"/>
</workbook>
</file>

<file path=xl/sharedStrings.xml><?xml version="1.0" encoding="utf-8"?>
<sst xmlns="http://schemas.openxmlformats.org/spreadsheetml/2006/main" count="327" uniqueCount="129">
  <si>
    <t>Primo anno</t>
  </si>
  <si>
    <t>Secondo anno</t>
  </si>
  <si>
    <t>Tipologia</t>
  </si>
  <si>
    <t>Importo</t>
  </si>
  <si>
    <t>si/no</t>
  </si>
  <si>
    <t>valore</t>
  </si>
  <si>
    <t>codice</t>
  </si>
  <si>
    <t>testo</t>
  </si>
  <si>
    <t>data (anno)</t>
  </si>
  <si>
    <t>codice AUSA</t>
  </si>
  <si>
    <t>denominazione</t>
  </si>
  <si>
    <t>Settore</t>
  </si>
  <si>
    <t>forniture / servizi</t>
  </si>
  <si>
    <t>DESCRIZIONE DELL'ACQUISTO</t>
  </si>
  <si>
    <t>Annualità nella quale si prevede di dare avvio alla procedura di affidamento</t>
  </si>
  <si>
    <t>Tabella CPV</t>
  </si>
  <si>
    <t>importo</t>
  </si>
  <si>
    <t>risorse derivanti da entrate aventi destinazione vincolata per legge</t>
  </si>
  <si>
    <t>risorse derivanti da trasferimento di immobili ex art.191 D.Lgs. 50/2016</t>
  </si>
  <si>
    <t>NUMERO intervento CUI (1)</t>
  </si>
  <si>
    <t xml:space="preserve">Codice Fiscale Amministrazione </t>
  </si>
  <si>
    <t>Durata del contratto</t>
  </si>
  <si>
    <t>numero (mesi)</t>
  </si>
  <si>
    <t>Prima annualità del primo programma nel quale l'intervento è stato inserito</t>
  </si>
  <si>
    <t>Testo</t>
  </si>
  <si>
    <t>Ambito geografico di esecuzione dell'Acquisto (Regione/i)</t>
  </si>
  <si>
    <t>1. priorità massima</t>
  </si>
  <si>
    <t>2. priorità media</t>
  </si>
  <si>
    <t>3. priorità minima</t>
  </si>
  <si>
    <t>Codice CUP (2)</t>
  </si>
  <si>
    <t>stanziamenti di bilancio</t>
  </si>
  <si>
    <t>L'acquisto è relativo a nuovo affidamento di contratto in essere</t>
  </si>
  <si>
    <t>Il referente del programma</t>
  </si>
  <si>
    <t>Tabella B.1</t>
  </si>
  <si>
    <t>STIMA DEI COSTI DELL'ACQUISTO</t>
  </si>
  <si>
    <t>Responsabile del procedimento</t>
  </si>
  <si>
    <t>tipologia di risorse</t>
  </si>
  <si>
    <t>primo anno</t>
  </si>
  <si>
    <t>annualità successive</t>
  </si>
  <si>
    <t>risorse acquisite mediante apporti di capitali privati</t>
  </si>
  <si>
    <t>Altra tipologia</t>
  </si>
  <si>
    <t>Quadro delle risorse necessarie per la realizzazione dell'acquisto</t>
  </si>
  <si>
    <t>Ulteriori dati (campi da compilare non visualizzate nel Programma biennale)</t>
  </si>
  <si>
    <t>CUI lavoro o altra acquisizione  nel cui importo complessivo l'acquisto è ricompreso (3)</t>
  </si>
  <si>
    <t>lotto funzionale (4)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</si>
  <si>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</si>
  <si>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</si>
  <si>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CPV (5)</t>
  </si>
  <si>
    <t>Livello di priorità (6)</t>
  </si>
  <si>
    <t xml:space="preserve">(7) Riportare nome e cognome del responsabile del procedimento </t>
  </si>
  <si>
    <t>Responsabile del Procedimento (7)</t>
  </si>
  <si>
    <t>Tabella B.2</t>
  </si>
  <si>
    <t>ELENCO DEGLI ACQUISTI DEL PROGRAMMA</t>
  </si>
  <si>
    <t>Costi su annualità successive</t>
  </si>
  <si>
    <t>Acquisto ricompreso nell'importo complessivo di un lavoro o di altra acquisizione presente in programmazione di lavori, forniture e servizi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</si>
  <si>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</si>
  <si>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Acquisto aggiunto o variato a seguito di modifica programma (11)</t>
  </si>
  <si>
    <t>Totale (8)</t>
  </si>
  <si>
    <t>Apporto di capitale privato (9)</t>
  </si>
  <si>
    <t>anno</t>
  </si>
  <si>
    <t>finanziamenti ai sensi dell'art. 3 del DL 310/1990 convertito dalla L. 403/1990</t>
  </si>
  <si>
    <t>(1) Codice CUI = cf amministrazione + prima annualità del primo programma nel quale l'intervento è stato inserito + progressivo di 5 cifre dalla prima annualità del primo programma</t>
  </si>
  <si>
    <t>(2) Indica il CUP (cfr. articolo 6 comma 4)</t>
  </si>
  <si>
    <t>(3)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</si>
  <si>
    <t>(6) Indica il livello di priorità di cui all'articolo 6 commi 10 e 11</t>
  </si>
  <si>
    <t>(9) Riportare l'importo del capitale privato come quota parte dell'importo complessivo</t>
  </si>
  <si>
    <t>(10) Dati obbligatori per i soli acquisti ricompresi nella prima annualità (Cfr. articolo 8)</t>
  </si>
  <si>
    <t xml:space="preserve">(8) Importo complessivo ai sensi dell'articolo 6, comma 5, ivi incluse le spese eventualmente sostenute antecedentemente alla prima annualità </t>
  </si>
  <si>
    <t>(11) Indica se l'acquisto è stato aggiunto o è stato modificato a seguito di modifica in corso d'anno ai sensi dell'art.7 commi 8 e 9. Tale campo, come la relativa nota e tabella, compaiono solo in caso di modifica del programma</t>
  </si>
  <si>
    <t>(12) La somma è calcolata al netto dell'importo degli acquisti ricompresi nell'importo complessivo di un lavoro o di altra acquisizione presente in programmazione di lavori, forniture e servizi</t>
  </si>
  <si>
    <t>1. modifica ex art.7 comma 8 lettera b)</t>
  </si>
  <si>
    <t>2. modifica ex art.7 comma 8 lettera c)</t>
  </si>
  <si>
    <t>3. modifica ex art.7 comma 8 lettera d)</t>
  </si>
  <si>
    <t>4. modifica ex art.7 comma 8 lettera e)</t>
  </si>
  <si>
    <t>5. modifica ex art.7 comma 9</t>
  </si>
  <si>
    <t>0000242651</t>
  </si>
  <si>
    <t>Provincia di Vercelli</t>
  </si>
  <si>
    <t>02274270020</t>
  </si>
  <si>
    <t>90510000-5</t>
  </si>
  <si>
    <t>no</t>
  </si>
  <si>
    <t>Piemonte</t>
  </si>
  <si>
    <t>servizi</t>
  </si>
  <si>
    <t>79341400-0</t>
  </si>
  <si>
    <t>71356200-0</t>
  </si>
  <si>
    <t>minima</t>
  </si>
  <si>
    <t>Direttore tecnico</t>
  </si>
  <si>
    <t>si</t>
  </si>
  <si>
    <t xml:space="preserve">DELL'AMMINISTRAZIONE COVEVAR </t>
  </si>
  <si>
    <t>Smaltimento/recupero rifiuti ingombranti</t>
  </si>
  <si>
    <t>Smaltimento rifiuti indifferenziati,  cimiteriali non metallici, (EER 200301) emercatali non organici (EER 200302)</t>
  </si>
  <si>
    <t>Pre-pulizia e imballaggio del rifiuto carta e cartone  (EER 200101 e EER 150101)</t>
  </si>
  <si>
    <t>Servizio relativo alla cessione del rifiuto carta e cartone (EER 200101 e EER 150101)</t>
  </si>
  <si>
    <t>Servizio relativo alla cessione de rifiuto vetroso (EER 150107-150106 - 200102)</t>
  </si>
  <si>
    <t>Pressatura del rifiuto costituito da imballaggi in plastica (EER 150102)</t>
  </si>
  <si>
    <t>Servizio relativo alla cessione del rifiuto costituito da imballaggi in plastica (EER 150102)</t>
  </si>
  <si>
    <t>Servizio di smaltimento della frazione estranea presente nel rifiuto costituito da imballaggi in plastica (EER 150102)</t>
  </si>
  <si>
    <t>Servizio di recupero del rifiuto costituito da residui della pulizia stradale (EER 200303)</t>
  </si>
  <si>
    <t xml:space="preserve">Servizio di trattamento di compostaggio della frazione organica (EER 200108 e 200302)
</t>
  </si>
  <si>
    <t>Servizio di trattamento ai fini del recupero dei rifiuti biodeogradabilii (verde e ramaglie urbano) (EER 200201)</t>
  </si>
  <si>
    <t>Attività e di comunicazione sul territorio</t>
  </si>
  <si>
    <t>90511100-3</t>
  </si>
  <si>
    <t>02274270021</t>
  </si>
  <si>
    <t>Servizio relativo alla cessione del rifiuto costituito da metallo (EER 200140)</t>
  </si>
  <si>
    <t>Servizio di raccolta e trasporto rifiuti urbani e altri servizi di igene urbana - proroga</t>
  </si>
  <si>
    <t>Gestione dell'ecocentro di Vercelli in via Ara</t>
  </si>
  <si>
    <t>90511000-2</t>
  </si>
  <si>
    <t xml:space="preserve">ALLEGATO II - SCHEDA B  - Delibera del Consiglio di Amministrazione del 7.11.2019    
</t>
  </si>
  <si>
    <t>ALLEGATO II - SCHEDA B : PROGRAMMA BIENNALE DEGLI ACQUISTI DI FORNITURE E SERVIZI 2020/2021</t>
  </si>
  <si>
    <t xml:space="preserve">Supporti tecnici e amministrativi al RUP </t>
  </si>
  <si>
    <t>Servizi di raccolta, trasporto, avvio al trattamento dei rifiuti, dei connessi servizi accessori di igiene urbana, del servizio di gestione della tariffa puntuale e della fornitura di attrezzature per la raccolta differenziata</t>
  </si>
  <si>
    <t>Ing. Marco ACERBO</t>
  </si>
  <si>
    <t>CRBMRC72D28L750V</t>
  </si>
  <si>
    <t>0227427002020201</t>
  </si>
  <si>
    <t>0227427002020202</t>
  </si>
  <si>
    <t>0227427002020203</t>
  </si>
  <si>
    <t>0227427002020204</t>
  </si>
  <si>
    <t>0227427002020205</t>
  </si>
  <si>
    <t>0227427002020206</t>
  </si>
  <si>
    <t>0227427002020207</t>
  </si>
  <si>
    <t>0227427002020208</t>
  </si>
  <si>
    <t>0227427002020209</t>
  </si>
  <si>
    <t>02274270020202010</t>
  </si>
  <si>
    <t>02274270020202011</t>
  </si>
  <si>
    <t>02274270020202012</t>
  </si>
  <si>
    <t>02274270020202013</t>
  </si>
  <si>
    <t>02274270021202014</t>
  </si>
  <si>
    <t>02274270020202015</t>
  </si>
  <si>
    <t>02274270020202016</t>
  </si>
  <si>
    <t>02274270020202017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</si>
</sst>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Attivo&quot;;&quot;Attivo&quot;;&quot;Disattivo&quot;"/>
    <numFmt numFmtId="189" formatCode="#,##0.00\ &quot;€&quot;"/>
    <numFmt numFmtId="190" formatCode="#,##0.00\ _€"/>
    <numFmt numFmtId="191" formatCode="[$-410]dddd\ d\ mmmm\ yyyy"/>
    <numFmt numFmtId="192" formatCode="_-* #,##0.00\ [$€-410]_-;\-* #,##0.00\ [$€-410]_-;_-* &quot;-&quot;??\ [$€-410]_-;_-@_-"/>
    <numFmt numFmtId="193" formatCode="#,##0.0"/>
  </numFmts>
  <fonts count="44">
    <font>
      <sz val="10"/>
      <name val="Arial"/>
      <family val="0"/>
    </font>
    <font>
      <b/>
      <sz val="10"/>
      <name val="Arial"/>
      <family val="2"/>
    </font>
    <font>
      <b/>
      <strike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5">
    <xf numFmtId="4" fontId="0" fillId="0" borderId="0" xfId="0" applyNumberFormat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wrapText="1"/>
    </xf>
    <xf numFmtId="4" fontId="1" fillId="33" borderId="0" xfId="0" applyNumberFormat="1" applyFont="1" applyFill="1" applyAlignment="1">
      <alignment wrapText="1"/>
    </xf>
    <xf numFmtId="4" fontId="6" fillId="0" borderId="10" xfId="0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horizontal="left" wrapText="1"/>
    </xf>
    <xf numFmtId="4" fontId="6" fillId="0" borderId="0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4" fontId="1" fillId="0" borderId="13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wrapText="1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Alignment="1" quotePrefix="1">
      <alignment horizontal="left" wrapText="1"/>
    </xf>
    <xf numFmtId="4" fontId="1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justify" vertical="center" wrapText="1"/>
    </xf>
    <xf numFmtId="4" fontId="7" fillId="0" borderId="0" xfId="0" applyNumberFormat="1" applyFont="1" applyAlignment="1">
      <alignment wrapText="1"/>
    </xf>
    <xf numFmtId="4" fontId="0" fillId="0" borderId="0" xfId="0" applyNumberFormat="1" applyFont="1" applyBorder="1" applyAlignment="1">
      <alignment wrapText="1"/>
    </xf>
    <xf numFmtId="4" fontId="0" fillId="0" borderId="13" xfId="0" applyNumberFormat="1" applyFont="1" applyFill="1" applyBorder="1" applyAlignment="1">
      <alignment horizontal="center" wrapText="1"/>
    </xf>
    <xf numFmtId="4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Border="1" applyAlignment="1">
      <alignment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44" fontId="0" fillId="0" borderId="13" xfId="0" applyNumberFormat="1" applyFont="1" applyFill="1" applyBorder="1" applyAlignment="1">
      <alignment horizontal="center" vertical="center" wrapText="1"/>
    </xf>
    <xf numFmtId="44" fontId="0" fillId="0" borderId="13" xfId="0" applyNumberFormat="1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wrapText="1"/>
    </xf>
    <xf numFmtId="4" fontId="0" fillId="0" borderId="13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 wrapText="1"/>
    </xf>
    <xf numFmtId="0" fontId="0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wrapText="1"/>
    </xf>
    <xf numFmtId="4" fontId="5" fillId="0" borderId="13" xfId="0" applyNumberFormat="1" applyFont="1" applyBorder="1" applyAlignment="1">
      <alignment wrapText="1"/>
    </xf>
    <xf numFmtId="4" fontId="3" fillId="0" borderId="15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Border="1" applyAlignment="1">
      <alignment horizontal="right" vertical="center" wrapText="1"/>
    </xf>
    <xf numFmtId="1" fontId="0" fillId="0" borderId="13" xfId="0" applyNumberFormat="1" applyFont="1" applyFill="1" applyBorder="1" applyAlignment="1">
      <alignment vertical="center" wrapText="1"/>
    </xf>
    <xf numFmtId="1" fontId="0" fillId="0" borderId="13" xfId="0" applyNumberFormat="1" applyFont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Border="1" applyAlignment="1">
      <alignment vertical="top" wrapText="1"/>
    </xf>
    <xf numFmtId="4" fontId="0" fillId="0" borderId="13" xfId="0" applyNumberFormat="1" applyFont="1" applyFill="1" applyBorder="1" applyAlignment="1">
      <alignment vertical="top" wrapText="1"/>
    </xf>
    <xf numFmtId="4" fontId="0" fillId="0" borderId="0" xfId="0" applyNumberFormat="1" applyFont="1" applyAlignment="1">
      <alignment vertical="center" wrapText="1"/>
    </xf>
    <xf numFmtId="4" fontId="3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Alignment="1">
      <alignment horizontal="left" wrapText="1"/>
    </xf>
    <xf numFmtId="4" fontId="1" fillId="34" borderId="13" xfId="0" applyNumberFormat="1" applyFont="1" applyFill="1" applyBorder="1" applyAlignment="1">
      <alignment horizontal="center" vertical="center" wrapText="1"/>
    </xf>
    <xf numFmtId="4" fontId="1" fillId="34" borderId="13" xfId="0" applyNumberFormat="1" applyFont="1" applyFill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 quotePrefix="1">
      <alignment horizontal="left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wrapText="1"/>
    </xf>
    <xf numFmtId="4" fontId="0" fillId="0" borderId="0" xfId="0" applyNumberFormat="1" applyFont="1" applyBorder="1" applyAlignment="1" quotePrefix="1">
      <alignment horizontal="left" vertical="center"/>
    </xf>
    <xf numFmtId="4" fontId="0" fillId="0" borderId="0" xfId="0" applyNumberFormat="1" applyFont="1" applyBorder="1" applyAlignment="1">
      <alignment/>
    </xf>
    <xf numFmtId="4" fontId="1" fillId="34" borderId="16" xfId="0" applyNumberFormat="1" applyFont="1" applyFill="1" applyBorder="1" applyAlignment="1">
      <alignment horizontal="center" vertical="center" wrapText="1"/>
    </xf>
    <xf numFmtId="4" fontId="1" fillId="34" borderId="17" xfId="0" applyNumberFormat="1" applyFont="1" applyFill="1" applyBorder="1" applyAlignment="1">
      <alignment horizontal="center" vertical="center" wrapText="1"/>
    </xf>
    <xf numFmtId="4" fontId="1" fillId="34" borderId="18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4" fontId="1" fillId="0" borderId="13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 horizontal="center" vertical="center" wrapText="1"/>
    </xf>
    <xf numFmtId="49" fontId="1" fillId="34" borderId="13" xfId="0" applyNumberFormat="1" applyFont="1" applyFill="1" applyBorder="1" applyAlignment="1">
      <alignment horizontal="center" vertical="center" wrapText="1"/>
    </xf>
    <xf numFmtId="49" fontId="1" fillId="34" borderId="13" xfId="0" applyNumberFormat="1" applyFont="1" applyFill="1" applyBorder="1" applyAlignment="1">
      <alignment wrapText="1"/>
    </xf>
    <xf numFmtId="4" fontId="1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left" wrapText="1"/>
    </xf>
    <xf numFmtId="4" fontId="6" fillId="0" borderId="15" xfId="0" applyNumberFormat="1" applyFont="1" applyBorder="1" applyAlignment="1">
      <alignment horizontal="left" wrapText="1"/>
    </xf>
    <xf numFmtId="4" fontId="6" fillId="0" borderId="21" xfId="0" applyNumberFormat="1" applyFont="1" applyBorder="1" applyAlignment="1">
      <alignment horizontal="left" wrapText="1"/>
    </xf>
    <xf numFmtId="4" fontId="4" fillId="33" borderId="10" xfId="0" applyNumberFormat="1" applyFont="1" applyFill="1" applyBorder="1" applyAlignment="1">
      <alignment horizontal="left" wrapText="1"/>
    </xf>
    <xf numFmtId="4" fontId="4" fillId="33" borderId="11" xfId="0" applyNumberFormat="1" applyFont="1" applyFill="1" applyBorder="1" applyAlignment="1">
      <alignment horizontal="left" wrapText="1"/>
    </xf>
    <xf numFmtId="4" fontId="4" fillId="33" borderId="14" xfId="0" applyNumberFormat="1" applyFont="1" applyFill="1" applyBorder="1" applyAlignment="1">
      <alignment horizontal="left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wrapText="1"/>
    </xf>
    <xf numFmtId="4" fontId="3" fillId="0" borderId="13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 horizontal="left" wrapText="1"/>
    </xf>
    <xf numFmtId="4" fontId="4" fillId="0" borderId="14" xfId="0" applyNumberFormat="1" applyFont="1" applyBorder="1" applyAlignment="1">
      <alignment horizontal="left" wrapText="1"/>
    </xf>
    <xf numFmtId="4" fontId="0" fillId="0" borderId="13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left" wrapText="1"/>
    </xf>
    <xf numFmtId="4" fontId="3" fillId="0" borderId="11" xfId="0" applyNumberFormat="1" applyFont="1" applyBorder="1" applyAlignment="1">
      <alignment horizontal="left" wrapText="1"/>
    </xf>
    <xf numFmtId="4" fontId="0" fillId="0" borderId="0" xfId="0" applyNumberFormat="1" applyFont="1" applyAlignment="1">
      <alignment wrapText="1"/>
    </xf>
    <xf numFmtId="4" fontId="0" fillId="0" borderId="0" xfId="0" applyNumberFormat="1" applyFont="1" applyFill="1" applyAlignment="1" quotePrefix="1">
      <alignment horizontal="left" wrapText="1"/>
    </xf>
    <xf numFmtId="4" fontId="6" fillId="0" borderId="10" xfId="0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horizontal="left" wrapText="1"/>
    </xf>
    <xf numFmtId="4" fontId="9" fillId="0" borderId="13" xfId="0" applyNumberFormat="1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tabSelected="1" zoomScale="93" zoomScaleNormal="93" workbookViewId="0" topLeftCell="A28">
      <selection activeCell="C14" sqref="C14"/>
    </sheetView>
  </sheetViews>
  <sheetFormatPr defaultColWidth="9.140625" defaultRowHeight="12.75"/>
  <cols>
    <col min="1" max="1" width="24.00390625" style="2" customWidth="1"/>
    <col min="2" max="2" width="15.57421875" style="2" customWidth="1"/>
    <col min="3" max="3" width="12.57421875" style="2" customWidth="1"/>
    <col min="4" max="4" width="12.00390625" style="2" customWidth="1"/>
    <col min="5" max="5" width="9.140625" style="2" customWidth="1"/>
    <col min="6" max="7" width="12.28125" style="2" customWidth="1"/>
    <col min="8" max="8" width="12.140625" style="2" customWidth="1"/>
    <col min="9" max="9" width="12.8515625" style="2" customWidth="1"/>
    <col min="10" max="10" width="14.421875" style="2" customWidth="1"/>
    <col min="11" max="11" width="12.7109375" style="2" customWidth="1"/>
    <col min="12" max="12" width="34.421875" style="2" customWidth="1"/>
    <col min="13" max="13" width="12.57421875" style="2" customWidth="1"/>
    <col min="14" max="14" width="17.00390625" style="2" customWidth="1"/>
    <col min="15" max="15" width="13.140625" style="2" customWidth="1"/>
    <col min="16" max="16" width="14.7109375" style="2" customWidth="1"/>
    <col min="17" max="20" width="16.8515625" style="2" customWidth="1"/>
    <col min="21" max="22" width="9.00390625" style="2" customWidth="1"/>
    <col min="23" max="23" width="13.421875" style="2" customWidth="1"/>
    <col min="24" max="24" width="18.28125" style="2" customWidth="1"/>
    <col min="25" max="25" width="11.28125" style="2" customWidth="1"/>
    <col min="26" max="16384" width="9.140625" style="2" customWidth="1"/>
  </cols>
  <sheetData>
    <row r="1" spans="1:15" ht="12.75">
      <c r="A1" s="49" t="s">
        <v>106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25" s="18" customFormat="1" ht="15.75">
      <c r="A2" s="54" t="s">
        <v>107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s="18" customFormat="1" ht="15.75">
      <c r="A3" s="54" t="s">
        <v>87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="18" customFormat="1" ht="15"/>
    <row r="5" spans="1:25" s="18" customFormat="1" ht="15.75">
      <c r="A5" s="54" t="s">
        <v>52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0" ht="12.75">
      <c r="A6" s="16"/>
      <c r="B6" s="16"/>
      <c r="C6" s="16"/>
      <c r="D6" s="1"/>
      <c r="E6" s="1"/>
      <c r="F6" s="1"/>
      <c r="G6" s="1"/>
      <c r="H6" s="1"/>
      <c r="I6" s="1"/>
      <c r="J6" s="1"/>
      <c r="K6" s="1"/>
      <c r="L6" s="19"/>
      <c r="M6" s="1"/>
      <c r="N6" s="1"/>
      <c r="O6" s="1"/>
      <c r="P6" s="1"/>
      <c r="Q6" s="1"/>
      <c r="R6" s="1"/>
      <c r="S6" s="1"/>
      <c r="T6" s="1"/>
    </row>
    <row r="8" spans="1:25" s="27" customFormat="1" ht="73.5" customHeight="1">
      <c r="A8" s="59" t="s">
        <v>19</v>
      </c>
      <c r="B8" s="52" t="s">
        <v>20</v>
      </c>
      <c r="C8" s="52" t="s">
        <v>23</v>
      </c>
      <c r="D8" s="59" t="s">
        <v>14</v>
      </c>
      <c r="E8" s="59" t="s">
        <v>29</v>
      </c>
      <c r="F8" s="55" t="s">
        <v>54</v>
      </c>
      <c r="G8" s="55" t="s">
        <v>43</v>
      </c>
      <c r="H8" s="59" t="s">
        <v>44</v>
      </c>
      <c r="I8" s="63" t="s">
        <v>25</v>
      </c>
      <c r="J8" s="68" t="s">
        <v>11</v>
      </c>
      <c r="K8" s="66" t="s">
        <v>47</v>
      </c>
      <c r="L8" s="59" t="s">
        <v>13</v>
      </c>
      <c r="M8" s="59" t="s">
        <v>48</v>
      </c>
      <c r="N8" s="59" t="s">
        <v>50</v>
      </c>
      <c r="O8" s="71" t="s">
        <v>21</v>
      </c>
      <c r="P8" s="71" t="s">
        <v>31</v>
      </c>
      <c r="Q8" s="68" t="s">
        <v>34</v>
      </c>
      <c r="R8" s="68"/>
      <c r="S8" s="68"/>
      <c r="T8" s="68"/>
      <c r="U8" s="68"/>
      <c r="V8" s="68"/>
      <c r="W8" s="73" t="s">
        <v>55</v>
      </c>
      <c r="X8" s="73"/>
      <c r="Y8" s="80" t="s">
        <v>56</v>
      </c>
    </row>
    <row r="9" spans="1:25" s="27" customFormat="1" ht="53.25" customHeight="1">
      <c r="A9" s="60"/>
      <c r="B9" s="53"/>
      <c r="C9" s="53"/>
      <c r="D9" s="59"/>
      <c r="E9" s="60"/>
      <c r="F9" s="56"/>
      <c r="G9" s="56"/>
      <c r="H9" s="59"/>
      <c r="I9" s="64"/>
      <c r="J9" s="69"/>
      <c r="K9" s="67"/>
      <c r="L9" s="60"/>
      <c r="M9" s="60"/>
      <c r="N9" s="60"/>
      <c r="O9" s="72"/>
      <c r="P9" s="72"/>
      <c r="Q9" s="59" t="s">
        <v>0</v>
      </c>
      <c r="R9" s="59" t="s">
        <v>1</v>
      </c>
      <c r="S9" s="59" t="s">
        <v>53</v>
      </c>
      <c r="T9" s="68" t="s">
        <v>57</v>
      </c>
      <c r="U9" s="59" t="s">
        <v>58</v>
      </c>
      <c r="V9" s="59"/>
      <c r="W9" s="70" t="s">
        <v>9</v>
      </c>
      <c r="X9" s="59" t="s">
        <v>10</v>
      </c>
      <c r="Y9" s="81"/>
    </row>
    <row r="10" spans="1:25" s="27" customFormat="1" ht="53.25" customHeight="1">
      <c r="A10" s="60"/>
      <c r="B10" s="53"/>
      <c r="C10" s="53"/>
      <c r="D10" s="59"/>
      <c r="E10" s="60"/>
      <c r="F10" s="57"/>
      <c r="G10" s="57"/>
      <c r="H10" s="59"/>
      <c r="I10" s="65"/>
      <c r="J10" s="69"/>
      <c r="K10" s="67"/>
      <c r="L10" s="60"/>
      <c r="M10" s="60"/>
      <c r="N10" s="60"/>
      <c r="O10" s="72"/>
      <c r="P10" s="72"/>
      <c r="Q10" s="60"/>
      <c r="R10" s="60"/>
      <c r="S10" s="60"/>
      <c r="T10" s="69"/>
      <c r="U10" s="9" t="s">
        <v>3</v>
      </c>
      <c r="V10" s="9" t="s">
        <v>2</v>
      </c>
      <c r="W10" s="70"/>
      <c r="X10" s="59"/>
      <c r="Y10" s="81"/>
    </row>
    <row r="11" spans="1:25" s="27" customFormat="1" ht="25.5">
      <c r="A11" s="28" t="s">
        <v>6</v>
      </c>
      <c r="B11" s="28"/>
      <c r="C11" s="28" t="s">
        <v>8</v>
      </c>
      <c r="D11" s="28" t="s">
        <v>8</v>
      </c>
      <c r="E11" s="28" t="s">
        <v>6</v>
      </c>
      <c r="F11" s="28" t="s">
        <v>4</v>
      </c>
      <c r="G11" s="28" t="s">
        <v>6</v>
      </c>
      <c r="H11" s="28" t="s">
        <v>4</v>
      </c>
      <c r="I11" s="28" t="s">
        <v>24</v>
      </c>
      <c r="J11" s="29" t="s">
        <v>12</v>
      </c>
      <c r="K11" s="30" t="s">
        <v>15</v>
      </c>
      <c r="L11" s="29" t="s">
        <v>7</v>
      </c>
      <c r="M11" s="29" t="s">
        <v>33</v>
      </c>
      <c r="N11" s="28" t="s">
        <v>7</v>
      </c>
      <c r="O11" s="29" t="s">
        <v>22</v>
      </c>
      <c r="P11" s="29" t="s">
        <v>4</v>
      </c>
      <c r="Q11" s="9" t="s">
        <v>5</v>
      </c>
      <c r="R11" s="9" t="s">
        <v>5</v>
      </c>
      <c r="S11" s="9" t="s">
        <v>5</v>
      </c>
      <c r="T11" s="9" t="s">
        <v>5</v>
      </c>
      <c r="U11" s="9" t="s">
        <v>5</v>
      </c>
      <c r="V11" s="28" t="s">
        <v>7</v>
      </c>
      <c r="W11" s="31" t="s">
        <v>6</v>
      </c>
      <c r="X11" s="28" t="s">
        <v>7</v>
      </c>
      <c r="Y11" s="32" t="s">
        <v>51</v>
      </c>
    </row>
    <row r="12" spans="1:25" ht="38.25">
      <c r="A12" s="24" t="s">
        <v>112</v>
      </c>
      <c r="B12" s="43" t="s">
        <v>77</v>
      </c>
      <c r="C12" s="44">
        <v>2020</v>
      </c>
      <c r="D12" s="45">
        <v>2020</v>
      </c>
      <c r="E12" s="11"/>
      <c r="F12" s="22" t="s">
        <v>79</v>
      </c>
      <c r="G12" s="22"/>
      <c r="H12" s="22" t="s">
        <v>79</v>
      </c>
      <c r="I12" s="22" t="s">
        <v>80</v>
      </c>
      <c r="J12" s="22" t="s">
        <v>81</v>
      </c>
      <c r="K12" s="22" t="s">
        <v>78</v>
      </c>
      <c r="L12" s="47" t="s">
        <v>89</v>
      </c>
      <c r="M12" s="22" t="s">
        <v>84</v>
      </c>
      <c r="N12" s="10" t="s">
        <v>85</v>
      </c>
      <c r="O12" s="23">
        <v>12</v>
      </c>
      <c r="P12" s="10" t="s">
        <v>86</v>
      </c>
      <c r="Q12" s="24">
        <v>3000000</v>
      </c>
      <c r="R12" s="25">
        <v>0</v>
      </c>
      <c r="S12" s="25">
        <f>+R12*6</f>
        <v>0</v>
      </c>
      <c r="T12" s="24">
        <f>+Q12+R12+S12</f>
        <v>3000000</v>
      </c>
      <c r="U12" s="26">
        <v>0</v>
      </c>
      <c r="V12" s="11"/>
      <c r="W12" s="40" t="s">
        <v>75</v>
      </c>
      <c r="X12" s="22" t="s">
        <v>76</v>
      </c>
      <c r="Y12" s="11"/>
    </row>
    <row r="13" spans="1:25" ht="25.5">
      <c r="A13" s="24" t="s">
        <v>113</v>
      </c>
      <c r="B13" s="43" t="s">
        <v>77</v>
      </c>
      <c r="C13" s="44">
        <v>2020</v>
      </c>
      <c r="D13" s="45">
        <v>2020</v>
      </c>
      <c r="E13" s="11"/>
      <c r="F13" s="22" t="s">
        <v>79</v>
      </c>
      <c r="G13" s="22"/>
      <c r="H13" s="22" t="s">
        <v>79</v>
      </c>
      <c r="I13" s="22" t="s">
        <v>80</v>
      </c>
      <c r="J13" s="22" t="s">
        <v>81</v>
      </c>
      <c r="K13" s="22" t="s">
        <v>78</v>
      </c>
      <c r="L13" s="47" t="s">
        <v>88</v>
      </c>
      <c r="M13" s="22" t="s">
        <v>84</v>
      </c>
      <c r="N13" s="10" t="s">
        <v>85</v>
      </c>
      <c r="O13" s="23">
        <v>12</v>
      </c>
      <c r="P13" s="10" t="s">
        <v>86</v>
      </c>
      <c r="Q13" s="24">
        <v>350000</v>
      </c>
      <c r="R13" s="25">
        <v>0</v>
      </c>
      <c r="S13" s="25">
        <v>0</v>
      </c>
      <c r="T13" s="24">
        <f>+SUM(Q13:S13)</f>
        <v>350000</v>
      </c>
      <c r="U13" s="26">
        <v>0</v>
      </c>
      <c r="V13" s="11"/>
      <c r="W13" s="40" t="s">
        <v>75</v>
      </c>
      <c r="X13" s="22" t="s">
        <v>76</v>
      </c>
      <c r="Y13" s="11"/>
    </row>
    <row r="14" spans="1:25" ht="38.25">
      <c r="A14" s="24" t="s">
        <v>114</v>
      </c>
      <c r="B14" s="43" t="s">
        <v>77</v>
      </c>
      <c r="C14" s="44">
        <v>2020</v>
      </c>
      <c r="D14" s="45">
        <v>2020</v>
      </c>
      <c r="E14" s="11"/>
      <c r="F14" s="22" t="s">
        <v>79</v>
      </c>
      <c r="G14" s="22"/>
      <c r="H14" s="22" t="s">
        <v>79</v>
      </c>
      <c r="I14" s="22" t="s">
        <v>80</v>
      </c>
      <c r="J14" s="22" t="s">
        <v>81</v>
      </c>
      <c r="K14" s="22" t="s">
        <v>78</v>
      </c>
      <c r="L14" s="47" t="s">
        <v>90</v>
      </c>
      <c r="M14" s="22" t="s">
        <v>84</v>
      </c>
      <c r="N14" s="10" t="s">
        <v>85</v>
      </c>
      <c r="O14" s="23">
        <v>12</v>
      </c>
      <c r="P14" s="10" t="s">
        <v>86</v>
      </c>
      <c r="Q14" s="24">
        <v>156000</v>
      </c>
      <c r="R14" s="25">
        <v>156000</v>
      </c>
      <c r="S14" s="25">
        <f aca="true" t="shared" si="0" ref="S14:S19">+R14*7</f>
        <v>1092000</v>
      </c>
      <c r="T14" s="24">
        <f>SUM(Q14:S14)</f>
        <v>1404000</v>
      </c>
      <c r="U14" s="26">
        <v>0</v>
      </c>
      <c r="V14" s="11"/>
      <c r="W14" s="40" t="s">
        <v>75</v>
      </c>
      <c r="X14" s="22" t="s">
        <v>76</v>
      </c>
      <c r="Y14" s="11"/>
    </row>
    <row r="15" spans="1:25" ht="38.25">
      <c r="A15" s="24" t="s">
        <v>115</v>
      </c>
      <c r="B15" s="43" t="s">
        <v>77</v>
      </c>
      <c r="C15" s="44">
        <v>2020</v>
      </c>
      <c r="D15" s="45">
        <v>2020</v>
      </c>
      <c r="E15" s="11"/>
      <c r="F15" s="22" t="s">
        <v>79</v>
      </c>
      <c r="G15" s="22"/>
      <c r="H15" s="22" t="s">
        <v>79</v>
      </c>
      <c r="I15" s="22" t="s">
        <v>80</v>
      </c>
      <c r="J15" s="22" t="s">
        <v>81</v>
      </c>
      <c r="K15" s="22" t="s">
        <v>78</v>
      </c>
      <c r="L15" s="47" t="s">
        <v>91</v>
      </c>
      <c r="M15" s="22" t="s">
        <v>84</v>
      </c>
      <c r="N15" s="10" t="s">
        <v>85</v>
      </c>
      <c r="O15" s="23">
        <v>12</v>
      </c>
      <c r="P15" s="10" t="s">
        <v>86</v>
      </c>
      <c r="Q15" s="24">
        <v>372000</v>
      </c>
      <c r="R15" s="25">
        <f>31000*12</f>
        <v>372000</v>
      </c>
      <c r="S15" s="25">
        <f t="shared" si="0"/>
        <v>2604000</v>
      </c>
      <c r="T15" s="25">
        <f>SUM(Q15:S15)</f>
        <v>3348000</v>
      </c>
      <c r="U15" s="20">
        <v>0</v>
      </c>
      <c r="V15" s="11"/>
      <c r="W15" s="40" t="s">
        <v>75</v>
      </c>
      <c r="X15" s="22" t="s">
        <v>76</v>
      </c>
      <c r="Y15" s="11"/>
    </row>
    <row r="16" spans="1:25" ht="25.5">
      <c r="A16" s="24" t="s">
        <v>116</v>
      </c>
      <c r="B16" s="43" t="s">
        <v>77</v>
      </c>
      <c r="C16" s="44">
        <v>2020</v>
      </c>
      <c r="D16" s="45">
        <v>2020</v>
      </c>
      <c r="E16" s="11"/>
      <c r="F16" s="22" t="s">
        <v>79</v>
      </c>
      <c r="G16" s="22"/>
      <c r="H16" s="22" t="s">
        <v>79</v>
      </c>
      <c r="I16" s="22" t="s">
        <v>80</v>
      </c>
      <c r="J16" s="22" t="s">
        <v>81</v>
      </c>
      <c r="K16" s="22" t="s">
        <v>78</v>
      </c>
      <c r="L16" s="47" t="s">
        <v>92</v>
      </c>
      <c r="M16" s="22" t="s">
        <v>84</v>
      </c>
      <c r="N16" s="10" t="s">
        <v>85</v>
      </c>
      <c r="O16" s="23">
        <v>12</v>
      </c>
      <c r="P16" s="10" t="s">
        <v>86</v>
      </c>
      <c r="Q16" s="25">
        <v>70000</v>
      </c>
      <c r="R16" s="25">
        <v>150000</v>
      </c>
      <c r="S16" s="25">
        <f t="shared" si="0"/>
        <v>1050000</v>
      </c>
      <c r="T16" s="25">
        <f>SUM(Q16:S16)</f>
        <v>1270000</v>
      </c>
      <c r="U16" s="20">
        <v>0</v>
      </c>
      <c r="V16" s="11"/>
      <c r="W16" s="40" t="s">
        <v>75</v>
      </c>
      <c r="X16" s="22" t="s">
        <v>76</v>
      </c>
      <c r="Y16" s="11"/>
    </row>
    <row r="17" spans="1:25" ht="25.5">
      <c r="A17" s="24" t="s">
        <v>117</v>
      </c>
      <c r="B17" s="43" t="s">
        <v>77</v>
      </c>
      <c r="C17" s="44">
        <v>2020</v>
      </c>
      <c r="D17" s="45">
        <v>2020</v>
      </c>
      <c r="E17" s="11"/>
      <c r="F17" s="22" t="s">
        <v>79</v>
      </c>
      <c r="G17" s="22"/>
      <c r="H17" s="22" t="s">
        <v>79</v>
      </c>
      <c r="I17" s="22" t="s">
        <v>80</v>
      </c>
      <c r="J17" s="22" t="s">
        <v>81</v>
      </c>
      <c r="K17" s="22" t="s">
        <v>78</v>
      </c>
      <c r="L17" s="47" t="s">
        <v>93</v>
      </c>
      <c r="M17" s="22" t="s">
        <v>84</v>
      </c>
      <c r="N17" s="10" t="s">
        <v>85</v>
      </c>
      <c r="O17" s="23">
        <v>12</v>
      </c>
      <c r="P17" s="10" t="s">
        <v>86</v>
      </c>
      <c r="Q17" s="25">
        <v>70000</v>
      </c>
      <c r="R17" s="25">
        <v>70000</v>
      </c>
      <c r="S17" s="25">
        <f t="shared" si="0"/>
        <v>490000</v>
      </c>
      <c r="T17" s="25">
        <f>+SUM(Q17:S17)</f>
        <v>630000</v>
      </c>
      <c r="U17" s="20">
        <v>0</v>
      </c>
      <c r="V17" s="11"/>
      <c r="W17" s="40" t="s">
        <v>75</v>
      </c>
      <c r="X17" s="22" t="s">
        <v>76</v>
      </c>
      <c r="Y17" s="11"/>
    </row>
    <row r="18" spans="1:25" ht="38.25">
      <c r="A18" s="24" t="s">
        <v>118</v>
      </c>
      <c r="B18" s="43" t="s">
        <v>77</v>
      </c>
      <c r="C18" s="44">
        <v>2020</v>
      </c>
      <c r="D18" s="45">
        <v>2020</v>
      </c>
      <c r="E18" s="11"/>
      <c r="F18" s="22" t="s">
        <v>79</v>
      </c>
      <c r="G18" s="22"/>
      <c r="H18" s="22" t="s">
        <v>79</v>
      </c>
      <c r="I18" s="22" t="s">
        <v>80</v>
      </c>
      <c r="J18" s="22" t="s">
        <v>81</v>
      </c>
      <c r="K18" s="22" t="s">
        <v>78</v>
      </c>
      <c r="L18" s="47" t="s">
        <v>94</v>
      </c>
      <c r="M18" s="22" t="s">
        <v>84</v>
      </c>
      <c r="N18" s="10" t="s">
        <v>85</v>
      </c>
      <c r="O18" s="23">
        <v>12</v>
      </c>
      <c r="P18" s="10" t="s">
        <v>86</v>
      </c>
      <c r="Q18" s="25">
        <v>900000</v>
      </c>
      <c r="R18" s="25">
        <v>900000</v>
      </c>
      <c r="S18" s="25">
        <f t="shared" si="0"/>
        <v>6300000</v>
      </c>
      <c r="T18" s="25">
        <f>+SUM(Q18:S18)</f>
        <v>8100000</v>
      </c>
      <c r="U18" s="20">
        <v>0</v>
      </c>
      <c r="V18" s="11"/>
      <c r="W18" s="40" t="s">
        <v>75</v>
      </c>
      <c r="X18" s="22" t="s">
        <v>76</v>
      </c>
      <c r="Y18" s="11"/>
    </row>
    <row r="19" spans="1:25" ht="38.25">
      <c r="A19" s="24" t="s">
        <v>119</v>
      </c>
      <c r="B19" s="43" t="s">
        <v>77</v>
      </c>
      <c r="C19" s="44">
        <v>2020</v>
      </c>
      <c r="D19" s="45">
        <v>2020</v>
      </c>
      <c r="E19" s="11"/>
      <c r="F19" s="22" t="s">
        <v>79</v>
      </c>
      <c r="G19" s="22"/>
      <c r="H19" s="22" t="s">
        <v>79</v>
      </c>
      <c r="I19" s="22" t="s">
        <v>80</v>
      </c>
      <c r="J19" s="22" t="s">
        <v>81</v>
      </c>
      <c r="K19" s="22" t="s">
        <v>78</v>
      </c>
      <c r="L19" s="47" t="s">
        <v>95</v>
      </c>
      <c r="M19" s="22" t="s">
        <v>84</v>
      </c>
      <c r="N19" s="10" t="s">
        <v>85</v>
      </c>
      <c r="O19" s="23">
        <v>12</v>
      </c>
      <c r="P19" s="10" t="s">
        <v>86</v>
      </c>
      <c r="Q19" s="25">
        <v>60000</v>
      </c>
      <c r="R19" s="25">
        <v>60000</v>
      </c>
      <c r="S19" s="25">
        <f t="shared" si="0"/>
        <v>420000</v>
      </c>
      <c r="T19" s="25">
        <f aca="true" t="shared" si="1" ref="T19:T28">SUM(Q19:S19)</f>
        <v>540000</v>
      </c>
      <c r="U19" s="20">
        <v>0</v>
      </c>
      <c r="V19" s="11"/>
      <c r="W19" s="40" t="s">
        <v>75</v>
      </c>
      <c r="X19" s="22" t="s">
        <v>76</v>
      </c>
      <c r="Y19" s="11"/>
    </row>
    <row r="20" spans="1:25" ht="25.5">
      <c r="A20" s="24" t="s">
        <v>120</v>
      </c>
      <c r="B20" s="43" t="s">
        <v>77</v>
      </c>
      <c r="C20" s="44">
        <v>2020</v>
      </c>
      <c r="D20" s="45">
        <v>2020</v>
      </c>
      <c r="E20" s="11"/>
      <c r="F20" s="22" t="s">
        <v>79</v>
      </c>
      <c r="G20" s="22"/>
      <c r="H20" s="22" t="s">
        <v>79</v>
      </c>
      <c r="I20" s="22" t="s">
        <v>80</v>
      </c>
      <c r="J20" s="22" t="s">
        <v>81</v>
      </c>
      <c r="K20" s="22" t="s">
        <v>78</v>
      </c>
      <c r="L20" s="47" t="s">
        <v>102</v>
      </c>
      <c r="M20" s="11" t="s">
        <v>84</v>
      </c>
      <c r="N20" s="10" t="s">
        <v>85</v>
      </c>
      <c r="O20" s="23">
        <v>12</v>
      </c>
      <c r="P20" s="10" t="s">
        <v>86</v>
      </c>
      <c r="Q20" s="25">
        <v>15000</v>
      </c>
      <c r="R20" s="25">
        <v>0</v>
      </c>
      <c r="S20" s="25">
        <v>0</v>
      </c>
      <c r="T20" s="25">
        <f>SUM(Q20:S20)</f>
        <v>15000</v>
      </c>
      <c r="U20" s="20">
        <v>0</v>
      </c>
      <c r="V20" s="11"/>
      <c r="W20" s="40" t="s">
        <v>75</v>
      </c>
      <c r="X20" s="22" t="s">
        <v>76</v>
      </c>
      <c r="Y20" s="11"/>
    </row>
    <row r="21" spans="1:25" ht="38.25">
      <c r="A21" s="24" t="s">
        <v>121</v>
      </c>
      <c r="B21" s="43" t="s">
        <v>77</v>
      </c>
      <c r="C21" s="44">
        <v>2020</v>
      </c>
      <c r="D21" s="45">
        <v>2020</v>
      </c>
      <c r="E21" s="11"/>
      <c r="F21" s="22" t="s">
        <v>79</v>
      </c>
      <c r="G21" s="22"/>
      <c r="H21" s="22" t="s">
        <v>79</v>
      </c>
      <c r="I21" s="22" t="s">
        <v>80</v>
      </c>
      <c r="J21" s="22" t="s">
        <v>81</v>
      </c>
      <c r="K21" s="22" t="s">
        <v>78</v>
      </c>
      <c r="L21" s="47" t="s">
        <v>96</v>
      </c>
      <c r="M21" s="11" t="s">
        <v>84</v>
      </c>
      <c r="N21" s="10" t="s">
        <v>85</v>
      </c>
      <c r="O21" s="23">
        <v>12</v>
      </c>
      <c r="P21" s="10" t="s">
        <v>86</v>
      </c>
      <c r="Q21" s="25">
        <v>35000</v>
      </c>
      <c r="R21" s="25">
        <v>0</v>
      </c>
      <c r="S21" s="25">
        <v>0</v>
      </c>
      <c r="T21" s="25">
        <f t="shared" si="1"/>
        <v>35000</v>
      </c>
      <c r="U21" s="20">
        <v>0</v>
      </c>
      <c r="V21" s="11"/>
      <c r="W21" s="40" t="s">
        <v>75</v>
      </c>
      <c r="X21" s="22" t="s">
        <v>76</v>
      </c>
      <c r="Y21" s="11"/>
    </row>
    <row r="22" spans="1:25" ht="51">
      <c r="A22" s="24" t="s">
        <v>122</v>
      </c>
      <c r="B22" s="43" t="s">
        <v>77</v>
      </c>
      <c r="C22" s="44">
        <v>2020</v>
      </c>
      <c r="D22" s="45">
        <v>2020</v>
      </c>
      <c r="E22" s="11"/>
      <c r="F22" s="22" t="s">
        <v>79</v>
      </c>
      <c r="G22" s="22"/>
      <c r="H22" s="22" t="s">
        <v>79</v>
      </c>
      <c r="I22" s="22" t="s">
        <v>80</v>
      </c>
      <c r="J22" s="22" t="s">
        <v>81</v>
      </c>
      <c r="K22" s="22" t="s">
        <v>78</v>
      </c>
      <c r="L22" s="47" t="s">
        <v>97</v>
      </c>
      <c r="M22" s="11" t="s">
        <v>84</v>
      </c>
      <c r="N22" s="10" t="s">
        <v>85</v>
      </c>
      <c r="O22" s="23">
        <v>12</v>
      </c>
      <c r="P22" s="10" t="s">
        <v>86</v>
      </c>
      <c r="Q22" s="25">
        <v>320000</v>
      </c>
      <c r="R22" s="25">
        <v>0</v>
      </c>
      <c r="S22" s="25">
        <v>0</v>
      </c>
      <c r="T22" s="25">
        <f t="shared" si="1"/>
        <v>320000</v>
      </c>
      <c r="U22" s="20">
        <v>0</v>
      </c>
      <c r="V22" s="11"/>
      <c r="W22" s="40" t="s">
        <v>75</v>
      </c>
      <c r="X22" s="22" t="s">
        <v>76</v>
      </c>
      <c r="Y22" s="11"/>
    </row>
    <row r="23" spans="1:25" ht="51">
      <c r="A23" s="24" t="s">
        <v>123</v>
      </c>
      <c r="B23" s="43" t="s">
        <v>77</v>
      </c>
      <c r="C23" s="44">
        <v>2020</v>
      </c>
      <c r="D23" s="45">
        <v>2020</v>
      </c>
      <c r="E23" s="11"/>
      <c r="F23" s="22" t="s">
        <v>79</v>
      </c>
      <c r="G23" s="22"/>
      <c r="H23" s="22" t="s">
        <v>79</v>
      </c>
      <c r="I23" s="22" t="s">
        <v>80</v>
      </c>
      <c r="J23" s="22" t="s">
        <v>81</v>
      </c>
      <c r="K23" s="22" t="s">
        <v>78</v>
      </c>
      <c r="L23" s="47" t="s">
        <v>98</v>
      </c>
      <c r="M23" s="11" t="s">
        <v>84</v>
      </c>
      <c r="N23" s="10" t="s">
        <v>85</v>
      </c>
      <c r="O23" s="23">
        <v>12</v>
      </c>
      <c r="P23" s="10" t="s">
        <v>86</v>
      </c>
      <c r="Q23" s="25">
        <v>90000</v>
      </c>
      <c r="R23" s="25">
        <v>0</v>
      </c>
      <c r="S23" s="25">
        <v>0</v>
      </c>
      <c r="T23" s="25">
        <f t="shared" si="1"/>
        <v>90000</v>
      </c>
      <c r="U23" s="20">
        <v>0</v>
      </c>
      <c r="V23" s="11"/>
      <c r="W23" s="40" t="s">
        <v>75</v>
      </c>
      <c r="X23" s="22" t="s">
        <v>76</v>
      </c>
      <c r="Y23" s="11"/>
    </row>
    <row r="24" spans="1:25" s="35" customFormat="1" ht="38.25">
      <c r="A24" s="24" t="s">
        <v>124</v>
      </c>
      <c r="B24" s="46" t="s">
        <v>77</v>
      </c>
      <c r="C24" s="44">
        <v>2020</v>
      </c>
      <c r="D24" s="44">
        <v>2020</v>
      </c>
      <c r="E24" s="34"/>
      <c r="F24" s="42" t="s">
        <v>79</v>
      </c>
      <c r="G24" s="42"/>
      <c r="H24" s="42" t="s">
        <v>79</v>
      </c>
      <c r="I24" s="42" t="s">
        <v>80</v>
      </c>
      <c r="J24" s="42" t="s">
        <v>81</v>
      </c>
      <c r="K24" s="42" t="s">
        <v>100</v>
      </c>
      <c r="L24" s="48" t="s">
        <v>103</v>
      </c>
      <c r="M24" s="34" t="s">
        <v>84</v>
      </c>
      <c r="N24" s="26" t="s">
        <v>85</v>
      </c>
      <c r="O24" s="36">
        <v>12</v>
      </c>
      <c r="P24" s="26" t="s">
        <v>86</v>
      </c>
      <c r="Q24" s="25">
        <v>9000000</v>
      </c>
      <c r="R24" s="25">
        <v>0</v>
      </c>
      <c r="S24" s="25">
        <v>0</v>
      </c>
      <c r="T24" s="25">
        <f t="shared" si="1"/>
        <v>9000000</v>
      </c>
      <c r="U24" s="20">
        <v>0</v>
      </c>
      <c r="V24" s="34"/>
      <c r="W24" s="41" t="s">
        <v>75</v>
      </c>
      <c r="X24" s="42" t="s">
        <v>76</v>
      </c>
      <c r="Y24" s="34"/>
    </row>
    <row r="25" spans="1:25" ht="76.5">
      <c r="A25" s="24" t="s">
        <v>125</v>
      </c>
      <c r="B25" s="43" t="s">
        <v>101</v>
      </c>
      <c r="C25" s="44">
        <v>2020</v>
      </c>
      <c r="D25" s="45">
        <v>2020</v>
      </c>
      <c r="E25" s="11"/>
      <c r="F25" s="22" t="s">
        <v>79</v>
      </c>
      <c r="G25" s="22"/>
      <c r="H25" s="22" t="s">
        <v>79</v>
      </c>
      <c r="I25" s="22" t="s">
        <v>80</v>
      </c>
      <c r="J25" s="22" t="s">
        <v>81</v>
      </c>
      <c r="K25" s="22" t="s">
        <v>100</v>
      </c>
      <c r="L25" s="47" t="s">
        <v>109</v>
      </c>
      <c r="M25" s="11" t="s">
        <v>84</v>
      </c>
      <c r="N25" s="10" t="s">
        <v>85</v>
      </c>
      <c r="O25" s="23">
        <v>108</v>
      </c>
      <c r="P25" s="10" t="s">
        <v>86</v>
      </c>
      <c r="Q25" s="25">
        <v>8062967.753896415</v>
      </c>
      <c r="R25" s="25">
        <v>16125935.50779283</v>
      </c>
      <c r="S25" s="25">
        <f>+T25-R25-Q25</f>
        <v>120944516.30844623</v>
      </c>
      <c r="T25" s="25">
        <v>145133419.57013547</v>
      </c>
      <c r="U25" s="20">
        <v>0</v>
      </c>
      <c r="V25" s="11"/>
      <c r="W25" s="40" t="s">
        <v>75</v>
      </c>
      <c r="X25" s="42" t="s">
        <v>76</v>
      </c>
      <c r="Y25" s="11"/>
    </row>
    <row r="26" spans="1:25" ht="12.75">
      <c r="A26" s="24" t="s">
        <v>126</v>
      </c>
      <c r="B26" s="43" t="s">
        <v>77</v>
      </c>
      <c r="C26" s="44">
        <v>2020</v>
      </c>
      <c r="D26" s="45">
        <v>2020</v>
      </c>
      <c r="E26" s="11"/>
      <c r="F26" s="22" t="s">
        <v>79</v>
      </c>
      <c r="G26" s="22"/>
      <c r="H26" s="22" t="s">
        <v>79</v>
      </c>
      <c r="I26" s="22" t="s">
        <v>80</v>
      </c>
      <c r="J26" s="22" t="s">
        <v>81</v>
      </c>
      <c r="K26" s="22" t="s">
        <v>82</v>
      </c>
      <c r="L26" s="47" t="s">
        <v>99</v>
      </c>
      <c r="M26" s="11" t="s">
        <v>84</v>
      </c>
      <c r="N26" s="10" t="s">
        <v>85</v>
      </c>
      <c r="O26" s="23">
        <v>12</v>
      </c>
      <c r="P26" s="33" t="s">
        <v>86</v>
      </c>
      <c r="Q26" s="25">
        <v>120000</v>
      </c>
      <c r="R26" s="25">
        <v>0</v>
      </c>
      <c r="S26" s="25">
        <v>0</v>
      </c>
      <c r="T26" s="25">
        <f>SUM(Q26:S26)</f>
        <v>120000</v>
      </c>
      <c r="U26" s="20">
        <v>0</v>
      </c>
      <c r="V26" s="11"/>
      <c r="W26" s="40" t="s">
        <v>75</v>
      </c>
      <c r="X26" s="22" t="s">
        <v>76</v>
      </c>
      <c r="Y26" s="11"/>
    </row>
    <row r="27" spans="1:25" s="35" customFormat="1" ht="25.5">
      <c r="A27" s="24" t="s">
        <v>127</v>
      </c>
      <c r="B27" s="46" t="s">
        <v>77</v>
      </c>
      <c r="C27" s="44">
        <v>2020</v>
      </c>
      <c r="D27" s="45">
        <v>2020</v>
      </c>
      <c r="E27" s="34"/>
      <c r="F27" s="42" t="s">
        <v>79</v>
      </c>
      <c r="G27" s="42"/>
      <c r="H27" s="42" t="s">
        <v>79</v>
      </c>
      <c r="I27" s="42" t="s">
        <v>80</v>
      </c>
      <c r="J27" s="42" t="s">
        <v>81</v>
      </c>
      <c r="K27" s="42" t="s">
        <v>83</v>
      </c>
      <c r="L27" s="48" t="s">
        <v>108</v>
      </c>
      <c r="M27" s="34" t="s">
        <v>84</v>
      </c>
      <c r="N27" s="26" t="s">
        <v>85</v>
      </c>
      <c r="O27" s="23">
        <v>24</v>
      </c>
      <c r="Q27" s="21">
        <v>70000</v>
      </c>
      <c r="R27" s="21">
        <v>70000</v>
      </c>
      <c r="S27" s="21">
        <v>0</v>
      </c>
      <c r="T27" s="21">
        <f t="shared" si="1"/>
        <v>140000</v>
      </c>
      <c r="U27" s="20">
        <v>0</v>
      </c>
      <c r="V27" s="34"/>
      <c r="W27" s="41" t="s">
        <v>75</v>
      </c>
      <c r="X27" s="42" t="s">
        <v>76</v>
      </c>
      <c r="Y27" s="34"/>
    </row>
    <row r="28" spans="1:25" s="35" customFormat="1" ht="25.5">
      <c r="A28" s="24" t="s">
        <v>128</v>
      </c>
      <c r="B28" s="46" t="s">
        <v>77</v>
      </c>
      <c r="C28" s="44">
        <v>2020</v>
      </c>
      <c r="D28" s="45">
        <v>2020</v>
      </c>
      <c r="E28" s="34"/>
      <c r="F28" s="42" t="s">
        <v>79</v>
      </c>
      <c r="G28" s="42"/>
      <c r="H28" s="42" t="s">
        <v>79</v>
      </c>
      <c r="I28" s="42" t="s">
        <v>80</v>
      </c>
      <c r="J28" s="42" t="s">
        <v>81</v>
      </c>
      <c r="K28" s="42" t="s">
        <v>105</v>
      </c>
      <c r="L28" s="48" t="s">
        <v>104</v>
      </c>
      <c r="M28" s="34" t="s">
        <v>84</v>
      </c>
      <c r="N28" s="26" t="s">
        <v>85</v>
      </c>
      <c r="O28" s="23">
        <v>12</v>
      </c>
      <c r="P28" s="20" t="s">
        <v>86</v>
      </c>
      <c r="Q28" s="21">
        <v>77000</v>
      </c>
      <c r="R28" s="21">
        <v>0</v>
      </c>
      <c r="S28" s="21">
        <v>0</v>
      </c>
      <c r="T28" s="21">
        <f t="shared" si="1"/>
        <v>77000</v>
      </c>
      <c r="U28" s="20">
        <v>0</v>
      </c>
      <c r="V28" s="34"/>
      <c r="W28" s="34"/>
      <c r="X28" s="42" t="s">
        <v>76</v>
      </c>
      <c r="Y28" s="34"/>
    </row>
    <row r="29" spans="17:20" ht="12.75">
      <c r="Q29" s="2">
        <f>SUM(Q12:Q27)</f>
        <v>22690967.753896415</v>
      </c>
      <c r="R29" s="2">
        <f>SUM(R12:R28)</f>
        <v>17903935.50779283</v>
      </c>
      <c r="S29" s="2">
        <f>SUM(S12:S28)</f>
        <v>132900516.30844623</v>
      </c>
      <c r="T29" s="2">
        <f>SUM(T12:T28)</f>
        <v>173572419.57013547</v>
      </c>
    </row>
    <row r="31" spans="1:12" ht="12.7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61" t="s">
        <v>61</v>
      </c>
      <c r="B32" s="61"/>
      <c r="C32" s="61"/>
      <c r="D32" s="62"/>
      <c r="E32" s="62"/>
      <c r="F32" s="62"/>
      <c r="G32" s="62"/>
      <c r="H32" s="62"/>
      <c r="I32" s="62"/>
      <c r="J32" s="62"/>
      <c r="K32" s="62"/>
      <c r="L32" s="62"/>
    </row>
    <row r="33" spans="1:17" ht="12.75">
      <c r="A33" s="58" t="s">
        <v>62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Q33" s="12" t="s">
        <v>32</v>
      </c>
    </row>
    <row r="34" spans="1:25" ht="12.75">
      <c r="A34" s="58" t="s">
        <v>63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Q34" s="12" t="s">
        <v>110</v>
      </c>
      <c r="Y34" s="12"/>
    </row>
    <row r="35" spans="1:25" ht="12.75">
      <c r="A35" s="58" t="s">
        <v>45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Q35" s="12"/>
      <c r="Y35" s="12"/>
    </row>
    <row r="36" spans="1:12" ht="12.75">
      <c r="A36" s="91" t="s">
        <v>46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1:24" ht="12.75">
      <c r="A37" s="58" t="s">
        <v>64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3"/>
      <c r="P37" s="77" t="s">
        <v>42</v>
      </c>
      <c r="Q37" s="78"/>
      <c r="R37" s="78"/>
      <c r="S37" s="78"/>
      <c r="T37" s="78"/>
      <c r="U37" s="78"/>
      <c r="V37" s="78"/>
      <c r="W37" s="78"/>
      <c r="X37" s="79"/>
    </row>
    <row r="38" spans="1:24" ht="12.75">
      <c r="A38" s="58" t="s">
        <v>49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P38" s="74" t="s">
        <v>35</v>
      </c>
      <c r="Q38" s="75"/>
      <c r="R38" s="75"/>
      <c r="S38" s="75"/>
      <c r="T38" s="76"/>
      <c r="U38" s="87" t="s">
        <v>111</v>
      </c>
      <c r="V38" s="87"/>
      <c r="W38" s="87"/>
      <c r="X38" s="8"/>
    </row>
    <row r="39" spans="1:24" ht="12.75">
      <c r="A39" s="58" t="s">
        <v>67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P39" s="5"/>
      <c r="Q39" s="6"/>
      <c r="R39" s="6"/>
      <c r="S39" s="6"/>
      <c r="T39" s="6"/>
      <c r="U39" s="39"/>
      <c r="V39" s="7"/>
      <c r="W39" s="7"/>
      <c r="X39" s="8"/>
    </row>
    <row r="40" spans="1:24" ht="12.75">
      <c r="A40" s="58" t="s">
        <v>65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P40" s="84" t="s">
        <v>41</v>
      </c>
      <c r="Q40" s="85"/>
      <c r="R40" s="85"/>
      <c r="S40" s="85"/>
      <c r="T40" s="85"/>
      <c r="U40" s="85"/>
      <c r="V40" s="85"/>
      <c r="W40" s="85"/>
      <c r="X40" s="86"/>
    </row>
    <row r="41" spans="1:24" ht="27" customHeight="1">
      <c r="A41" s="58" t="s">
        <v>66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P41" s="92" t="s">
        <v>36</v>
      </c>
      <c r="Q41" s="93"/>
      <c r="R41" s="93"/>
      <c r="S41" s="93"/>
      <c r="T41" s="83" t="s">
        <v>37</v>
      </c>
      <c r="U41" s="83"/>
      <c r="V41" s="83" t="s">
        <v>59</v>
      </c>
      <c r="W41" s="83"/>
      <c r="X41" s="38" t="s">
        <v>38</v>
      </c>
    </row>
    <row r="42" spans="1:24" ht="12.75" customHeight="1">
      <c r="A42" s="58" t="s">
        <v>68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P42" s="88" t="s">
        <v>17</v>
      </c>
      <c r="Q42" s="89"/>
      <c r="R42" s="89"/>
      <c r="S42" s="89"/>
      <c r="T42" s="82" t="s">
        <v>16</v>
      </c>
      <c r="U42" s="82"/>
      <c r="V42" s="82" t="s">
        <v>16</v>
      </c>
      <c r="W42" s="82"/>
      <c r="X42" s="13" t="s">
        <v>16</v>
      </c>
    </row>
    <row r="43" spans="1:24" s="14" customFormat="1" ht="12.75" customHeight="1">
      <c r="A43" s="58" t="s">
        <v>69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P43" s="88" t="s">
        <v>39</v>
      </c>
      <c r="Q43" s="89"/>
      <c r="R43" s="89"/>
      <c r="S43" s="89"/>
      <c r="T43" s="82" t="s">
        <v>16</v>
      </c>
      <c r="U43" s="82"/>
      <c r="V43" s="82" t="s">
        <v>16</v>
      </c>
      <c r="W43" s="82"/>
      <c r="X43" s="13" t="s">
        <v>16</v>
      </c>
    </row>
    <row r="44" spans="1:24" s="14" customFormat="1" ht="12.7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P44" s="88" t="s">
        <v>30</v>
      </c>
      <c r="Q44" s="89"/>
      <c r="R44" s="89"/>
      <c r="S44" s="89"/>
      <c r="T44" s="94">
        <f>+Q29</f>
        <v>22690967.753896415</v>
      </c>
      <c r="U44" s="94"/>
      <c r="V44" s="94">
        <f>+R29</f>
        <v>17903935.50779283</v>
      </c>
      <c r="W44" s="94"/>
      <c r="X44" s="37">
        <f>+S29</f>
        <v>132900516.30844623</v>
      </c>
    </row>
    <row r="45" spans="1:24" s="14" customFormat="1" ht="12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P45" s="88" t="s">
        <v>60</v>
      </c>
      <c r="Q45" s="89"/>
      <c r="R45" s="89"/>
      <c r="S45" s="89"/>
      <c r="T45" s="82" t="s">
        <v>16</v>
      </c>
      <c r="U45" s="82"/>
      <c r="V45" s="82" t="s">
        <v>16</v>
      </c>
      <c r="W45" s="82"/>
      <c r="X45" s="13" t="s">
        <v>16</v>
      </c>
    </row>
    <row r="46" spans="1:24" ht="12.75" customHeight="1">
      <c r="A46" s="4" t="s">
        <v>33</v>
      </c>
      <c r="P46" s="88" t="s">
        <v>18</v>
      </c>
      <c r="Q46" s="89"/>
      <c r="R46" s="89"/>
      <c r="S46" s="89"/>
      <c r="T46" s="82" t="s">
        <v>16</v>
      </c>
      <c r="U46" s="82"/>
      <c r="V46" s="82" t="s">
        <v>16</v>
      </c>
      <c r="W46" s="82"/>
      <c r="X46" s="13" t="s">
        <v>16</v>
      </c>
    </row>
    <row r="47" spans="1:24" ht="12.75">
      <c r="A47" s="51" t="s">
        <v>26</v>
      </c>
      <c r="B47" s="51"/>
      <c r="J47" s="17"/>
      <c r="P47" s="88" t="s">
        <v>40</v>
      </c>
      <c r="Q47" s="89"/>
      <c r="R47" s="89"/>
      <c r="S47" s="89"/>
      <c r="T47" s="82" t="s">
        <v>16</v>
      </c>
      <c r="U47" s="82"/>
      <c r="V47" s="82" t="s">
        <v>16</v>
      </c>
      <c r="W47" s="82"/>
      <c r="X47" s="13" t="s">
        <v>16</v>
      </c>
    </row>
    <row r="48" spans="1:2" ht="12.75">
      <c r="A48" s="51" t="s">
        <v>27</v>
      </c>
      <c r="B48" s="51"/>
    </row>
    <row r="49" spans="1:2" ht="12.75">
      <c r="A49" s="51" t="s">
        <v>28</v>
      </c>
      <c r="B49" s="51"/>
    </row>
    <row r="52" spans="1:24" s="14" customFormat="1" ht="12.75">
      <c r="A52" s="50" t="s">
        <v>70</v>
      </c>
      <c r="B52" s="50"/>
      <c r="C52" s="50"/>
      <c r="D52" s="50"/>
      <c r="E52" s="15"/>
      <c r="F52" s="15"/>
      <c r="G52" s="15"/>
      <c r="H52" s="15"/>
      <c r="I52" s="15"/>
      <c r="J52" s="15"/>
      <c r="K52" s="15"/>
      <c r="L52" s="15"/>
      <c r="M52" s="15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4" ht="12.75">
      <c r="A53" s="50" t="s">
        <v>71</v>
      </c>
      <c r="B53" s="50"/>
      <c r="C53" s="50"/>
      <c r="D53" s="50"/>
    </row>
    <row r="54" spans="1:10" ht="12.75">
      <c r="A54" s="50" t="s">
        <v>72</v>
      </c>
      <c r="B54" s="50"/>
      <c r="C54" s="50"/>
      <c r="D54" s="50"/>
      <c r="J54" s="17"/>
    </row>
    <row r="55" spans="1:4" ht="12.75">
      <c r="A55" s="50" t="s">
        <v>73</v>
      </c>
      <c r="B55" s="50"/>
      <c r="C55" s="50"/>
      <c r="D55" s="50"/>
    </row>
    <row r="56" spans="1:4" ht="12.75">
      <c r="A56" s="50" t="s">
        <v>74</v>
      </c>
      <c r="B56" s="50"/>
      <c r="C56" s="50"/>
      <c r="D56" s="50"/>
    </row>
  </sheetData>
  <sheetProtection/>
  <mergeCells count="77">
    <mergeCell ref="V44:W44"/>
    <mergeCell ref="V45:W45"/>
    <mergeCell ref="V46:W46"/>
    <mergeCell ref="V47:W47"/>
    <mergeCell ref="T44:U44"/>
    <mergeCell ref="T45:U45"/>
    <mergeCell ref="T46:U46"/>
    <mergeCell ref="T47:U47"/>
    <mergeCell ref="P41:S41"/>
    <mergeCell ref="P42:S42"/>
    <mergeCell ref="P43:S43"/>
    <mergeCell ref="P44:S44"/>
    <mergeCell ref="P45:S45"/>
    <mergeCell ref="P46:S46"/>
    <mergeCell ref="P47:S47"/>
    <mergeCell ref="A43:N43"/>
    <mergeCell ref="A42:N42"/>
    <mergeCell ref="A34:N34"/>
    <mergeCell ref="A31:L31"/>
    <mergeCell ref="H8:H10"/>
    <mergeCell ref="J8:J10"/>
    <mergeCell ref="L8:L10"/>
    <mergeCell ref="A36:L36"/>
    <mergeCell ref="A37:K37"/>
    <mergeCell ref="T42:U42"/>
    <mergeCell ref="T43:U43"/>
    <mergeCell ref="T41:U41"/>
    <mergeCell ref="Q8:V8"/>
    <mergeCell ref="P8:P10"/>
    <mergeCell ref="P40:X40"/>
    <mergeCell ref="V41:W41"/>
    <mergeCell ref="V42:W42"/>
    <mergeCell ref="V43:W43"/>
    <mergeCell ref="U38:W38"/>
    <mergeCell ref="X9:X10"/>
    <mergeCell ref="U9:V9"/>
    <mergeCell ref="W8:X8"/>
    <mergeCell ref="P38:T38"/>
    <mergeCell ref="P37:X37"/>
    <mergeCell ref="Y8:Y10"/>
    <mergeCell ref="A38:K38"/>
    <mergeCell ref="Q9:Q10"/>
    <mergeCell ref="R9:R10"/>
    <mergeCell ref="S9:S10"/>
    <mergeCell ref="T9:T10"/>
    <mergeCell ref="W9:W10"/>
    <mergeCell ref="O8:O10"/>
    <mergeCell ref="A55:D55"/>
    <mergeCell ref="A56:D56"/>
    <mergeCell ref="A33:L33"/>
    <mergeCell ref="B8:B10"/>
    <mergeCell ref="A44:N44"/>
    <mergeCell ref="A32:L32"/>
    <mergeCell ref="M8:M10"/>
    <mergeCell ref="A40:N40"/>
    <mergeCell ref="I8:I10"/>
    <mergeCell ref="K8:K10"/>
    <mergeCell ref="A54:D54"/>
    <mergeCell ref="F8:F10"/>
    <mergeCell ref="G8:G10"/>
    <mergeCell ref="A39:N39"/>
    <mergeCell ref="A8:A10"/>
    <mergeCell ref="D8:D10"/>
    <mergeCell ref="N8:N10"/>
    <mergeCell ref="A41:N41"/>
    <mergeCell ref="E8:E10"/>
    <mergeCell ref="A35:L35"/>
    <mergeCell ref="A1:O1"/>
    <mergeCell ref="A52:D52"/>
    <mergeCell ref="A53:D53"/>
    <mergeCell ref="A47:B47"/>
    <mergeCell ref="A48:B48"/>
    <mergeCell ref="A49:B49"/>
    <mergeCell ref="C8:C10"/>
    <mergeCell ref="A2:Y2"/>
    <mergeCell ref="A3:Y3"/>
    <mergeCell ref="A5:Y5"/>
  </mergeCells>
  <printOptions horizontalCentered="1"/>
  <pageMargins left="0.3937007874015748" right="0.3937007874015748" top="0.3937007874015748" bottom="0.3937007874015748" header="0" footer="0"/>
  <pageSetup fitToHeight="1" fitToWidth="1" orientation="landscape" paperSize="8" r:id="rId1"/>
  <ignoredErrors>
    <ignoredError sqref="B26:B27 B18:B19 B14:B16 B17 B20:B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2018-06-16T05:37:48Z</dcterms:created>
  <dcterms:modified xsi:type="dcterms:W3CDTF">2019-11-05T16:45:27Z</dcterms:modified>
  <cp:category/>
  <cp:version/>
  <cp:contentType/>
  <cp:contentStatus/>
</cp:coreProperties>
</file>