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598" activeTab="0"/>
  </bookViews>
  <sheets>
    <sheet name="TESTATA" sheetId="1" r:id="rId1"/>
    <sheet name="Avanzo eTitolo 1" sheetId="2" r:id="rId2"/>
    <sheet name="TITOLO2" sheetId="3" r:id="rId3"/>
    <sheet name="Titolo-3" sheetId="4" r:id="rId4"/>
    <sheet name="TITOLO4" sheetId="5" r:id="rId5"/>
    <sheet name="titolo5" sheetId="6" r:id="rId6"/>
    <sheet name="titolo6" sheetId="7" r:id="rId7"/>
    <sheet name="riepilogo" sheetId="8" r:id="rId8"/>
    <sheet name="SpeseTit.1" sheetId="9" r:id="rId9"/>
    <sheet name="Spese Tit.2" sheetId="10" r:id="rId10"/>
    <sheet name="Spese Tit.3" sheetId="11" r:id="rId11"/>
    <sheet name="spese titolo 4" sheetId="12" r:id="rId12"/>
    <sheet name="riep.spese" sheetId="13" r:id="rId13"/>
    <sheet name="Foglio1" sheetId="14" r:id="rId14"/>
  </sheets>
  <definedNames>
    <definedName name="_xlnm.Print_Area" localSheetId="3">'Titolo-3'!$A$1:$I$17</definedName>
    <definedName name="_xlnm.Print_Area" localSheetId="4">'TITOLO4'!$A$1:$I$19</definedName>
    <definedName name="_xlnm.Print_Area" localSheetId="5">'titolo5'!$A$1:$I$12</definedName>
  </definedNames>
  <calcPr fullCalcOnLoad="1"/>
</workbook>
</file>

<file path=xl/sharedStrings.xml><?xml version="1.0" encoding="utf-8"?>
<sst xmlns="http://schemas.openxmlformats.org/spreadsheetml/2006/main" count="290" uniqueCount="209">
  <si>
    <t>Capitolo</t>
  </si>
  <si>
    <t>Denominazione</t>
  </si>
  <si>
    <t>TITOLO</t>
  </si>
  <si>
    <t>DENOMINAZIONE</t>
  </si>
  <si>
    <t>TOTALE ENTRATE</t>
  </si>
  <si>
    <t>TOTALE TITOLO 2</t>
  </si>
  <si>
    <t>Servizi per conto terzi</t>
  </si>
  <si>
    <t>TOTALE TITOLO 4</t>
  </si>
  <si>
    <t>TOTALE TITOLO 5</t>
  </si>
  <si>
    <t>TOTALE TITOLO 6</t>
  </si>
  <si>
    <t>Compenso al Segretario</t>
  </si>
  <si>
    <t>Spese correnti</t>
  </si>
  <si>
    <t>Spese in conto capitale</t>
  </si>
  <si>
    <t>Codice</t>
  </si>
  <si>
    <t>Tit. IV - Spese per servizi per conto di terzi</t>
  </si>
  <si>
    <t>400 000 1</t>
  </si>
  <si>
    <t>400 000 5</t>
  </si>
  <si>
    <t>Accertamenti ultimo esercizio</t>
  </si>
  <si>
    <t>Previsioni definitive es. in corso</t>
  </si>
  <si>
    <t>Avanzo di Amministrazione</t>
  </si>
  <si>
    <t>Ritenute erariali</t>
  </si>
  <si>
    <t xml:space="preserve">Servizi per conto terzi </t>
  </si>
  <si>
    <t>Entrate Tributarie</t>
  </si>
  <si>
    <t>Entrate derivanti da alienazioni trasferimenti di capitali e riscossioni di crediti</t>
  </si>
  <si>
    <t>Entrate derivanti da accensione di prestiti</t>
  </si>
  <si>
    <t>Entrate da servizi per conto terzi</t>
  </si>
  <si>
    <r>
      <t>T</t>
    </r>
    <r>
      <rPr>
        <b/>
        <sz val="10"/>
        <rFont val="Arial"/>
        <family val="2"/>
      </rPr>
      <t>OTALE  TITOLO 1</t>
    </r>
  </si>
  <si>
    <t>Disavanzo di Amministrazione</t>
  </si>
  <si>
    <t>Impegni ultimo es. chiuso</t>
  </si>
  <si>
    <t>Previsioni def. Es. in corso</t>
  </si>
  <si>
    <t>Compenso al personale incaricato</t>
  </si>
  <si>
    <t>Spese per acquisto materiale vario</t>
  </si>
  <si>
    <t>Spese per rimborso di prestiti</t>
  </si>
  <si>
    <t>Spese per servizi per conto terzi</t>
  </si>
  <si>
    <t>TOTALE</t>
  </si>
  <si>
    <t>Il Segretario</t>
  </si>
  <si>
    <t>*</t>
  </si>
  <si>
    <t>Compenso al Revisore dei Conti</t>
  </si>
  <si>
    <t xml:space="preserve">Quota IRAP su indennità e gettoni Amministratori </t>
  </si>
  <si>
    <t>Contributi Previdenziali</t>
  </si>
  <si>
    <t>Prestazioni di servizi</t>
  </si>
  <si>
    <t>Spese bancarie</t>
  </si>
  <si>
    <t>Fondo di Riserva</t>
  </si>
  <si>
    <t>Rimb. Spese di funzionam. al Comune di Vercelli</t>
  </si>
  <si>
    <t xml:space="preserve">Quota Irap su compensi al personale </t>
  </si>
  <si>
    <t>Ritenute previdenziali ed Assistenziali</t>
  </si>
  <si>
    <t>Titolo II</t>
  </si>
  <si>
    <t>Titolo III</t>
  </si>
  <si>
    <t>Interessi su fondi di tesoreria</t>
  </si>
  <si>
    <t>Consorzio Obbligatorio Comuni del Vercellese e della Valsesia per la gestione dei rifiuti</t>
  </si>
  <si>
    <t>Piazza Municipio, 5</t>
  </si>
  <si>
    <t>VERCELLI</t>
  </si>
  <si>
    <t>Spese postali</t>
  </si>
  <si>
    <t>Titolo 1</t>
  </si>
  <si>
    <t xml:space="preserve">Quote di funzionamento a carico dei Comuni </t>
  </si>
  <si>
    <t>Totale categoria 05</t>
  </si>
  <si>
    <t>TOTALE TITOLO 3</t>
  </si>
  <si>
    <t>Categ. 03  Interessi su anticipazioni e crediti</t>
  </si>
  <si>
    <t>Titolo 4</t>
  </si>
  <si>
    <t>Categ. 01 Ritenute previdenziali ed assistenziali</t>
  </si>
  <si>
    <t>Ritenute previdenziali ed assistenziali</t>
  </si>
  <si>
    <t>Categ. 02 Ritenute Erariali</t>
  </si>
  <si>
    <t xml:space="preserve">Categ. 05 </t>
  </si>
  <si>
    <t>Serv. 01 - Organi Istituzionali, Partecipazione e Decentramento</t>
  </si>
  <si>
    <t>Gettoni di presenza agli  Amministratori</t>
  </si>
  <si>
    <t>Indennità carica agli Amministratori</t>
  </si>
  <si>
    <t>Rimborso spese agli Amministratori</t>
  </si>
  <si>
    <t>Totale Intervento 1010103</t>
  </si>
  <si>
    <t>Intervento 1010107 Imposte e Tasse</t>
  </si>
  <si>
    <t>Serv. 02 - Segreteria  Generale, Personale ed Organizzazione</t>
  </si>
  <si>
    <t>Intervento 1010201 Personale</t>
  </si>
  <si>
    <t>Intervento 1010202  - Acquisto di beni di consumo e o materie prime</t>
  </si>
  <si>
    <t>Totale Intervento 1010202</t>
  </si>
  <si>
    <t>Totale Intervento 1010201</t>
  </si>
  <si>
    <t>Totale Intervento 1010107</t>
  </si>
  <si>
    <t>FUNZIONE 01 - Funzioni generali di Amministrazione gestione e controllo</t>
  </si>
  <si>
    <t>Intervento 1010203 Prestazioni di servizi</t>
  </si>
  <si>
    <t>Totale Intervento  1010203</t>
  </si>
  <si>
    <t>Intervento 1010205 Trasferimenti</t>
  </si>
  <si>
    <t>Totale Intervento 1010205</t>
  </si>
  <si>
    <t>Intervento 1010207 Imposte e Tasse</t>
  </si>
  <si>
    <t>Totale Intervento 1010207</t>
  </si>
  <si>
    <t>Intervento 1010211 Fondo di Riserva</t>
  </si>
  <si>
    <t>Totale Intervento 1010211</t>
  </si>
  <si>
    <t>FUNZIONE 09 Funzioni riguardanti la gestione del territorio e dell'ambiente</t>
  </si>
  <si>
    <t>Servizio 05 Servizio Smaltimento Rifiuti</t>
  </si>
  <si>
    <t>Intervento 1090503 Prestazioni di servizio</t>
  </si>
  <si>
    <t>Totale intervento 1090503</t>
  </si>
  <si>
    <t>TOTALE TITOLO 1</t>
  </si>
  <si>
    <t>Intervento 4000001 Ritenute previdenziali e assistenziali</t>
  </si>
  <si>
    <t>400 000 2</t>
  </si>
  <si>
    <t>Intervento 4000002 Ritenute erariali</t>
  </si>
  <si>
    <t>Intervento 4000005 Servizi per conto terzi</t>
  </si>
  <si>
    <t>TOTALE GENERALE DELLA SPESA</t>
  </si>
  <si>
    <t>TOTALE GENERALE  DELLE ENTRATE</t>
  </si>
  <si>
    <t xml:space="preserve">Entrate derivanti da trasferimenti correnti </t>
  </si>
  <si>
    <t>Categ.05 -Contrib. e trasferimenti correnti da altri Enti del Settore Pubblico</t>
  </si>
  <si>
    <t>Titolo 5</t>
  </si>
  <si>
    <t>Il Presidente dell'Assemblea</t>
  </si>
  <si>
    <t>Categ. 05 Proventi diversi</t>
  </si>
  <si>
    <t>Totale Categoria 03</t>
  </si>
  <si>
    <t>Totale Categoria 05</t>
  </si>
  <si>
    <t>Categ. 03 Trasferimenti di capitale dalla Regione</t>
  </si>
  <si>
    <t>Contributo Regionale finalizzato al completamento sistema integrato gestione dei rifiuti urbani</t>
  </si>
  <si>
    <t>Intervento 2090501 Prestazioni di servizio</t>
  </si>
  <si>
    <t xml:space="preserve"> Totale Intervento 2090501 </t>
  </si>
  <si>
    <t>Totale Categoria 01</t>
  </si>
  <si>
    <t>Totale categoria 02</t>
  </si>
  <si>
    <t>Intervento 1010103 Prestazioni di servizi</t>
  </si>
  <si>
    <t>Funzione 00</t>
  </si>
  <si>
    <t>Servizio 00</t>
  </si>
  <si>
    <t>Totale servizio 01</t>
  </si>
  <si>
    <t>Totale Servizio 02</t>
  </si>
  <si>
    <t>Totale FUNZIONE 01</t>
  </si>
  <si>
    <t>Totale Servizio 05</t>
  </si>
  <si>
    <t>Totale FUNZIONE 09</t>
  </si>
  <si>
    <t>Totale Servizio 00</t>
  </si>
  <si>
    <t>Totale FUNZIONE 00</t>
  </si>
  <si>
    <t>Categ. 04 Trasferimenti di capitale da altri enti del settore pubblico</t>
  </si>
  <si>
    <t>Totale Categoria 04</t>
  </si>
  <si>
    <t>Interventi finalizzati al completamento del sistema integrato di gestione dei rifiuti urbani fin. Con contributo regionale</t>
  </si>
  <si>
    <t>Compenso al Direttore Tecnico</t>
  </si>
  <si>
    <t>Direttore Tecnico Trattamento Accessorio</t>
  </si>
  <si>
    <t xml:space="preserve">Direttore Tecnico - Contributi Prev. ed assistenziali </t>
  </si>
  <si>
    <t>Quota Irap su collaborazioni coordinate</t>
  </si>
  <si>
    <t>Quota Irap su retribuzione ed accessori Direttore Tecnico</t>
  </si>
  <si>
    <t>Prestazioni di servizi "Una Tantum"</t>
  </si>
  <si>
    <t>Totale Intervento 1090501</t>
  </si>
  <si>
    <t xml:space="preserve">Intervento 1090507 Imposte e Tasse </t>
  </si>
  <si>
    <t>Totale intervento 1090507</t>
  </si>
  <si>
    <t xml:space="preserve">Contributo Regionale finalizzato alla realizzazione del centro di raccolta differenziata dei rifiuti in Comune di Villata </t>
  </si>
  <si>
    <t xml:space="preserve">Contributo Regionale finalizzato alla realizzazione del centro di raccolta differenziata dei rifiuti in Comune di Stroppiana </t>
  </si>
  <si>
    <t>Collaborazioni coordinate e continuative</t>
  </si>
  <si>
    <t>Contributi su collaborazioni coordinate e continuative</t>
  </si>
  <si>
    <t>Contributo dal Comune di Villata finalizzato alla realizzazione centro raccolta differenziata dei rifiuti in Villata</t>
  </si>
  <si>
    <t>Contributo dall'Unione Coser finalizzato alla realizzazione centro raccolta differenziata dei rifiuti in Stroppiana</t>
  </si>
  <si>
    <t>Realizzazione centro di raccolta differenziata dei rifiuti nel Comune di Villata fin con contr. Regionale</t>
  </si>
  <si>
    <t>Realizzazione centro di raccolta differenziata dei rifiuti nel Comune di Villata fin con contr. Comune di Villata</t>
  </si>
  <si>
    <t>Realizzazione centro di raccolta differenziata dei rifiuti nel Comune di Stroppiana Fin con contributo Regionale</t>
  </si>
  <si>
    <t>Realizzazione centro di raccolta differenziata dei rifiuti nel Comune di Stroppiana Fin con contributo Unione Coser Bassa Vercellese</t>
  </si>
  <si>
    <t>Direttore tecnico Rimborso spese di viaggio</t>
  </si>
  <si>
    <t>Compenso personale amministrativo</t>
  </si>
  <si>
    <t>Personale amministrativo trattamento accessorio</t>
  </si>
  <si>
    <t>Personale amministrativo Contributi previdenziali</t>
  </si>
  <si>
    <t xml:space="preserve">Prestazioni di servizi </t>
  </si>
  <si>
    <t>Quota Irap su retribuzione ed accessori personale</t>
  </si>
  <si>
    <t>Categ. 03 Assunzione di mutui e prestiti</t>
  </si>
  <si>
    <t>Entrate extra tributarie</t>
  </si>
  <si>
    <t>Contributo Regionale finalizzato all'adeguamento dei centri di raccolta differenziata dei rifiuti</t>
  </si>
  <si>
    <t>Diritti di rogito</t>
  </si>
  <si>
    <t>Categ. 01 Proventi dei servizi pubblici</t>
  </si>
  <si>
    <t>Intervento 1090501 Personale</t>
  </si>
  <si>
    <t>Prestazioni di servizi destinati al completamento del sistema integrato dei rifiuti fin con cont. Provinciale</t>
  </si>
  <si>
    <t>Mutui con Istituti di Credito per adeguamento centri di raccolta differenziata de rifiuti</t>
  </si>
  <si>
    <t>Adeguamento centri di raccolta fin con mutuo passivo</t>
  </si>
  <si>
    <t>Mutui con Istituti di Credito per adeguamento centri di raccolta differenziata dei rifiuti</t>
  </si>
  <si>
    <t>Contributo dall'Amministrazione Provinciale di Vercelli per il sistema integrato rifiuti</t>
  </si>
  <si>
    <t>Contributo dal Comune di Vercelli finalizzato alla realizzazione e/o adeguamento centro raccolta differenziata dei rifiuti in Vercelli</t>
  </si>
  <si>
    <t>Realizzazione e/o adeguamento centro di raccolta differenziata dei rifiuti in Vercelli</t>
  </si>
  <si>
    <t>Imposte e tasse</t>
  </si>
  <si>
    <t>Contributo CONAI</t>
  </si>
  <si>
    <t>Diritti su atti e contratti</t>
  </si>
  <si>
    <t>Incarichi Professionali Esterni</t>
  </si>
  <si>
    <t>Intervento 2090506 Incarichi professionali esterni</t>
  </si>
  <si>
    <t xml:space="preserve"> Totale Intervento 2090506</t>
  </si>
  <si>
    <t>Trasferimento dai Comuni per servizio smaltimento rifiuti durante fermata forno Servizio rilevazione IVA</t>
  </si>
  <si>
    <t>Prestazioni di servizi per smaltimento a seguito fermata forno incenerimento Servizio rilevazione IVA</t>
  </si>
  <si>
    <t>Rimborso costo servizi rifiuti Servizio Rilevazione IVA</t>
  </si>
  <si>
    <t>Proventi diversi - Servizio Rilevazione IVA</t>
  </si>
  <si>
    <t>Categoria 01 Anticipazione di cassa</t>
  </si>
  <si>
    <t>Anticipazione di cassa</t>
  </si>
  <si>
    <t>FUNZIONE 01 Funzioni generali di Amministrazione gestione e controllo</t>
  </si>
  <si>
    <t>Servizio 02 Segreteria  Generale, Personale ed Organizzazione</t>
  </si>
  <si>
    <t>Intervento 3010201 Rimborso per anticipazioni di cassa</t>
  </si>
  <si>
    <t>Rimborso anticipazioni di cassa</t>
  </si>
  <si>
    <t xml:space="preserve"> Totale Intervento 3010201</t>
  </si>
  <si>
    <t>Prestazioni di servizi per raccolta, spazzamento ed altri servizi Servizio rilevazione IVA</t>
  </si>
  <si>
    <t>Prestazioni di servizi per smaltimento rifiuti Servizio rilevazione IVA</t>
  </si>
  <si>
    <t>Trasferimento dai Comuni per copertura extra costi di smaltimento rifiuti durante fermata forno Servizio rilevazione IVA</t>
  </si>
  <si>
    <t>Trasferimenti dai Comuni per prestazioni straordinarie di smaltimento Servizio Rilevazione IVA</t>
  </si>
  <si>
    <t>Contributo CONAI bando 2011</t>
  </si>
  <si>
    <t>Fondo per Prestazioni di servizi  - Una tantum</t>
  </si>
  <si>
    <t>Prestazioni di servizi fin bando conai 2011</t>
  </si>
  <si>
    <t>Intervento 1090505 Trasferimenti</t>
  </si>
  <si>
    <t>Totale intervento 1090505</t>
  </si>
  <si>
    <t>Trasferimenti per personale comandato</t>
  </si>
  <si>
    <t>Trasferimenti fin. con avanzo</t>
  </si>
  <si>
    <t>Versamento dalla Biverbanca</t>
  </si>
  <si>
    <t>Prestazioni di servizi straordinarie per rifiutii Servizio rilevazione IVA</t>
  </si>
  <si>
    <t>Trasferimenti</t>
  </si>
  <si>
    <t xml:space="preserve">BILANCIO PLURIENNALE 2014-2016 - RIEPILOGO DELL' ENTRATA </t>
  </si>
  <si>
    <t>BILANCIO PLURIENNALE 2014-2016</t>
  </si>
  <si>
    <t>BILANCIO PLURIENNALE 2014-2016 - ENTRATE --  Avanzo di amministrazione e Titolo 1 : Entrate Tributarie</t>
  </si>
  <si>
    <t>BILANCIO PLURIENNALE 2014-2016- ENTRATE - Titolo 2 : Entrate derivanti da trasferimenti correnti dello Stato, della Regione e di altri Enti Pubblici</t>
  </si>
  <si>
    <t>BILANCIO PLURIENNALE 2014-2016 - ENTRATE - Titolo 3 : Entrate extra tributarie</t>
  </si>
  <si>
    <t>BILANCIO PLURIENNALE 2014-2016- ENTRATE - Titolo 4 : Entrate derivanti da alienazioni, trasferimenti di capitali e riscossioni di crediti</t>
  </si>
  <si>
    <t>BILANCIO PLURIENNALE 2014-2016 - ENTRATE - Titolo 5 : Entrate derivanti da accensione di prestiti</t>
  </si>
  <si>
    <t>BILANCIO PLURIENNALE 2014-2016 - ENTRATE - titolo 6 : Entrate da servizi per conto terzi</t>
  </si>
  <si>
    <t>BILANCIO PLURIENNALE 2014-2016 - SPESE - Titolo 1 : Spese Correnti</t>
  </si>
  <si>
    <t>BILANCIO PLURIENNALE 2014-2016 - SPESE - Titolo 2 : Spese in conto Capitale</t>
  </si>
  <si>
    <t>BILANCIO PLURIENNALE 2014-2016 - SPESE - TITOLO 3 : Spese per rimborso di prestiti</t>
  </si>
  <si>
    <t>BILANCIO PLURIENNALE 2014-2016 - SPESE - TITOLO 4 : Spese per servizi per conto terzi</t>
  </si>
  <si>
    <t xml:space="preserve">BILANCIO PLURIENNALE 2014- 2016 - RIEPILOGO DELLA SPESA </t>
  </si>
  <si>
    <t>Contributo dai comuni consorziati per manutenzione rampa Via Ara Serv. Ril. Iva</t>
  </si>
  <si>
    <t>Contributo dal Comune di Vercelli per manutenzione straordinaria rampa Via Ara Serv. Ril. Iva</t>
  </si>
  <si>
    <t>Trasferimenti ai Comuni Consorziati Fin con avanzo di amm.ne</t>
  </si>
  <si>
    <t>Manutenzione straordinaria rampa accesso centro di via Ara serv. Ril .iva</t>
  </si>
  <si>
    <t>Rimborso ai Comuni di penalità applicate all'ATI esercizio 2012 fin con avanzo di amm.ne</t>
  </si>
  <si>
    <t xml:space="preserve">Approvato con deliberazione dell’Assemblea N. 1 del 25 marzo 2014 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</si>
</sst>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[$€-2]\ #,##0"/>
    <numFmt numFmtId="172" formatCode="[$€-2]\ #,##0;[Red]\-[$€-2]\ #,##0"/>
    <numFmt numFmtId="173" formatCode="[$€-2]\ #,##0.00;[Red]\-[$€-2]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&quot;€&quot;\ #,##0.00"/>
    <numFmt numFmtId="178" formatCode="[$€-2]\ #.##000_);[Red]\([$€-2]\ #.##000\)"/>
    <numFmt numFmtId="179" formatCode="_-[$€-2]\ * #,##0.00_-;\-[$€-2]\ * #,##0.00_-;_-[$€-2]\ * &quot;-&quot;??_-"/>
    <numFmt numFmtId="180" formatCode="_-[$€-2]\ * #,##0.00_-;\-[$€-2]\ * #,##0.00_-;_-[$€-2]\ 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Futura Bk BT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6"/>
      <name val="Futura Bk BT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9" fontId="0" fillId="0" borderId="0" applyFont="0" applyFill="0" applyBorder="0" applyAlignment="0">
      <protection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0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1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177" fontId="0" fillId="0" borderId="11" xfId="0" applyNumberFormat="1" applyFont="1" applyBorder="1" applyAlignment="1">
      <alignment horizontal="center" wrapText="1"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1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177" fontId="1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12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177" fontId="0" fillId="0" borderId="11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177" fontId="0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6"/>
  <sheetViews>
    <sheetView tabSelected="1" zoomScalePageLayoutView="0" workbookViewId="0" topLeftCell="A4">
      <selection activeCell="A26" sqref="A26"/>
    </sheetView>
  </sheetViews>
  <sheetFormatPr defaultColWidth="9.140625" defaultRowHeight="12.75"/>
  <cols>
    <col min="1" max="1" width="123.57421875" style="0" customWidth="1"/>
  </cols>
  <sheetData>
    <row r="1" ht="210" customHeight="1">
      <c r="A1" s="34"/>
    </row>
    <row r="2" ht="20.25">
      <c r="A2" s="48" t="s">
        <v>49</v>
      </c>
    </row>
    <row r="3" ht="18">
      <c r="A3" s="35" t="s">
        <v>50</v>
      </c>
    </row>
    <row r="4" ht="18">
      <c r="A4" s="35" t="s">
        <v>51</v>
      </c>
    </row>
    <row r="5" ht="15.75">
      <c r="A5" s="36"/>
    </row>
    <row r="6" ht="15">
      <c r="A6" s="38"/>
    </row>
    <row r="7" ht="12.75">
      <c r="A7" s="47"/>
    </row>
    <row r="8" ht="15">
      <c r="A8" s="38"/>
    </row>
    <row r="9" ht="15">
      <c r="A9" s="38"/>
    </row>
    <row r="10" ht="15">
      <c r="A10" s="38"/>
    </row>
    <row r="11" ht="20.25">
      <c r="A11" s="39" t="s">
        <v>191</v>
      </c>
    </row>
    <row r="12" ht="15.75">
      <c r="A12" s="37"/>
    </row>
    <row r="13" ht="15.75">
      <c r="A13" s="37"/>
    </row>
    <row r="14" ht="15.75">
      <c r="A14" s="37"/>
    </row>
    <row r="15" ht="15.75">
      <c r="A15" s="37"/>
    </row>
    <row r="16" ht="15.75">
      <c r="A16" s="37"/>
    </row>
    <row r="17" ht="15.75">
      <c r="A17" s="37"/>
    </row>
    <row r="18" ht="15.75">
      <c r="A18" s="37"/>
    </row>
    <row r="19" ht="15">
      <c r="A19" s="32"/>
    </row>
    <row r="20" ht="15">
      <c r="A20" s="32" t="s">
        <v>35</v>
      </c>
    </row>
    <row r="21" ht="15">
      <c r="A21" s="40" t="s">
        <v>98</v>
      </c>
    </row>
    <row r="22" ht="15">
      <c r="A22" s="32"/>
    </row>
    <row r="23" ht="15">
      <c r="A23" s="32"/>
    </row>
    <row r="24" ht="15">
      <c r="A24" s="32"/>
    </row>
    <row r="25" ht="15">
      <c r="A25" s="32" t="s">
        <v>208</v>
      </c>
    </row>
    <row r="26" ht="15.75">
      <c r="A26" s="37"/>
    </row>
  </sheetData>
  <sheetProtection/>
  <printOptions/>
  <pageMargins left="2.43" right="2.08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6">
      <selection activeCell="E15" sqref="E15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25.7109375" style="0" customWidth="1"/>
    <col min="4" max="4" width="11.8515625" style="0" customWidth="1"/>
    <col min="5" max="6" width="12.8515625" style="0" customWidth="1"/>
    <col min="7" max="8" width="12.140625" style="0" customWidth="1"/>
    <col min="9" max="9" width="17.8515625" style="0" customWidth="1"/>
  </cols>
  <sheetData>
    <row r="1" spans="1:9" ht="19.5" customHeight="1">
      <c r="A1" s="74" t="s">
        <v>199</v>
      </c>
      <c r="B1" s="82"/>
      <c r="C1" s="82"/>
      <c r="D1" s="82"/>
      <c r="E1" s="82"/>
      <c r="F1" s="82"/>
      <c r="G1" s="82"/>
      <c r="H1" s="82"/>
      <c r="I1" s="75"/>
    </row>
    <row r="2" spans="1:9" ht="19.5" customHeight="1">
      <c r="A2" s="3"/>
      <c r="B2" s="3"/>
      <c r="C2" s="3"/>
      <c r="D2" s="3"/>
      <c r="E2" s="3"/>
      <c r="F2" s="3"/>
      <c r="G2" s="3"/>
      <c r="H2" s="3"/>
      <c r="I2" s="3"/>
    </row>
    <row r="3" spans="1:9" s="12" customFormat="1" ht="39.75" customHeight="1">
      <c r="A3" s="8" t="s">
        <v>13</v>
      </c>
      <c r="B3" s="8" t="s">
        <v>0</v>
      </c>
      <c r="C3" s="8" t="s">
        <v>1</v>
      </c>
      <c r="D3" s="11" t="s">
        <v>28</v>
      </c>
      <c r="E3" s="23" t="s">
        <v>29</v>
      </c>
      <c r="F3" s="23">
        <v>2014</v>
      </c>
      <c r="G3" s="61">
        <v>2015</v>
      </c>
      <c r="H3" s="61">
        <v>2016</v>
      </c>
      <c r="I3" s="61" t="s">
        <v>34</v>
      </c>
    </row>
    <row r="4" spans="1:9" s="12" customFormat="1" ht="24.75" customHeight="1">
      <c r="A4" s="8"/>
      <c r="B4" s="89" t="s">
        <v>84</v>
      </c>
      <c r="C4" s="94"/>
      <c r="D4" s="94"/>
      <c r="E4" s="94"/>
      <c r="F4" s="49"/>
      <c r="G4" s="8"/>
      <c r="H4" s="8"/>
      <c r="I4" s="8"/>
    </row>
    <row r="5" spans="1:9" s="12" customFormat="1" ht="24.75" customHeight="1">
      <c r="A5" s="8"/>
      <c r="B5" s="89" t="s">
        <v>85</v>
      </c>
      <c r="C5" s="90"/>
      <c r="D5" s="8"/>
      <c r="E5" s="22"/>
      <c r="F5" s="22"/>
      <c r="G5" s="8"/>
      <c r="H5" s="8"/>
      <c r="I5" s="8"/>
    </row>
    <row r="6" spans="1:9" ht="24" customHeight="1">
      <c r="A6" s="3"/>
      <c r="B6" s="89" t="s">
        <v>104</v>
      </c>
      <c r="C6" s="90"/>
      <c r="D6" s="5"/>
      <c r="E6" s="10"/>
      <c r="F6" s="10"/>
      <c r="G6" s="3"/>
      <c r="H6" s="3"/>
      <c r="I6" s="5"/>
    </row>
    <row r="7" spans="1:9" ht="60.75" customHeight="1">
      <c r="A7" s="3">
        <v>2090501</v>
      </c>
      <c r="B7" s="3">
        <v>250</v>
      </c>
      <c r="C7" s="4" t="s">
        <v>120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f aca="true" t="shared" si="0" ref="I7:I15">SUM(F7:H7)</f>
        <v>0</v>
      </c>
    </row>
    <row r="8" spans="1:9" ht="60.75" customHeight="1">
      <c r="A8" s="3">
        <v>2090501</v>
      </c>
      <c r="B8" s="3">
        <v>251</v>
      </c>
      <c r="C8" s="4" t="s">
        <v>136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f t="shared" si="0"/>
        <v>0</v>
      </c>
    </row>
    <row r="9" spans="1:9" ht="60.75" customHeight="1">
      <c r="A9" s="3">
        <v>2090501</v>
      </c>
      <c r="B9" s="3">
        <v>252</v>
      </c>
      <c r="C9" s="4" t="s">
        <v>137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f t="shared" si="0"/>
        <v>0</v>
      </c>
    </row>
    <row r="10" spans="1:9" ht="60.75" customHeight="1">
      <c r="A10" s="3">
        <v>2090501</v>
      </c>
      <c r="B10" s="3">
        <v>253</v>
      </c>
      <c r="C10" s="4" t="s">
        <v>138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f t="shared" si="0"/>
        <v>0</v>
      </c>
    </row>
    <row r="11" spans="1:9" ht="67.5" customHeight="1">
      <c r="A11" s="3">
        <v>2090501</v>
      </c>
      <c r="B11" s="3">
        <v>254</v>
      </c>
      <c r="C11" s="4" t="s">
        <v>139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 t="shared" si="0"/>
        <v>0</v>
      </c>
    </row>
    <row r="12" spans="1:9" ht="67.5" customHeight="1">
      <c r="A12" s="3">
        <v>2090501</v>
      </c>
      <c r="B12" s="3">
        <v>255</v>
      </c>
      <c r="C12" s="25" t="s">
        <v>154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f t="shared" si="0"/>
        <v>0</v>
      </c>
    </row>
    <row r="13" spans="1:9" ht="67.5" customHeight="1">
      <c r="A13" s="3">
        <v>2090501</v>
      </c>
      <c r="B13" s="3">
        <v>300</v>
      </c>
      <c r="C13" s="64" t="s">
        <v>158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f>SUM(F13:H13)</f>
        <v>0</v>
      </c>
    </row>
    <row r="14" spans="1:9" ht="67.5" customHeight="1">
      <c r="A14" s="3">
        <v>2090501</v>
      </c>
      <c r="B14" s="3">
        <v>310</v>
      </c>
      <c r="C14" s="64" t="s">
        <v>206</v>
      </c>
      <c r="D14" s="10">
        <v>0</v>
      </c>
      <c r="E14" s="10">
        <v>25544.6</v>
      </c>
      <c r="F14" s="10">
        <v>0</v>
      </c>
      <c r="G14" s="10">
        <v>0</v>
      </c>
      <c r="H14" s="10">
        <v>0</v>
      </c>
      <c r="I14" s="10">
        <f t="shared" si="0"/>
        <v>0</v>
      </c>
    </row>
    <row r="15" spans="1:9" ht="24.75" customHeight="1">
      <c r="A15" s="3"/>
      <c r="B15" s="89" t="s">
        <v>105</v>
      </c>
      <c r="C15" s="90"/>
      <c r="D15" s="29">
        <f>SUM(D7:D14)</f>
        <v>0</v>
      </c>
      <c r="E15" s="29">
        <f>SUM(E7:E14)</f>
        <v>25544.6</v>
      </c>
      <c r="F15" s="29">
        <f>SUM(F7:F14)</f>
        <v>0</v>
      </c>
      <c r="G15" s="29">
        <f>SUM(G7:G14)</f>
        <v>0</v>
      </c>
      <c r="H15" s="29">
        <f>SUM(H7:H14)</f>
        <v>0</v>
      </c>
      <c r="I15" s="29">
        <f t="shared" si="0"/>
        <v>0</v>
      </c>
    </row>
    <row r="16" spans="1:9" ht="24.75" customHeight="1">
      <c r="A16" s="3"/>
      <c r="B16" s="89" t="s">
        <v>163</v>
      </c>
      <c r="C16" s="90"/>
      <c r="D16" s="29"/>
      <c r="E16" s="29"/>
      <c r="F16" s="29"/>
      <c r="G16" s="29"/>
      <c r="H16" s="29"/>
      <c r="I16" s="29"/>
    </row>
    <row r="17" spans="1:9" ht="24.75" customHeight="1">
      <c r="A17" s="3">
        <v>2090506</v>
      </c>
      <c r="B17" s="66">
        <v>265</v>
      </c>
      <c r="C17" s="65" t="s">
        <v>162</v>
      </c>
      <c r="D17" s="10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1:9" ht="24.75" customHeight="1">
      <c r="A18" s="3"/>
      <c r="B18" s="101" t="s">
        <v>164</v>
      </c>
      <c r="C18" s="102"/>
      <c r="D18" s="29">
        <f aca="true" t="shared" si="1" ref="D18:I18">SUM(D17)</f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</row>
    <row r="19" spans="1:9" ht="24.75" customHeight="1">
      <c r="A19" s="3"/>
      <c r="B19" s="99" t="s">
        <v>114</v>
      </c>
      <c r="C19" s="100"/>
      <c r="D19" s="29">
        <f aca="true" t="shared" si="2" ref="D19:I19">+D15+D18</f>
        <v>0</v>
      </c>
      <c r="E19" s="29">
        <f t="shared" si="2"/>
        <v>25544.6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</row>
    <row r="20" spans="1:9" ht="24.75" customHeight="1">
      <c r="A20" s="3"/>
      <c r="B20" s="99" t="s">
        <v>115</v>
      </c>
      <c r="C20" s="100"/>
      <c r="D20" s="29">
        <f>+D19</f>
        <v>0</v>
      </c>
      <c r="E20" s="29">
        <f>+E19</f>
        <v>25544.6</v>
      </c>
      <c r="F20" s="29">
        <f>SUM(F19)</f>
        <v>0</v>
      </c>
      <c r="G20" s="29">
        <f>SUM(G19)</f>
        <v>0</v>
      </c>
      <c r="H20" s="29">
        <f>SUM(H19)</f>
        <v>0</v>
      </c>
      <c r="I20" s="29">
        <f>SUM(F20:H20)</f>
        <v>0</v>
      </c>
    </row>
    <row r="21" spans="1:9" ht="24.75" customHeight="1">
      <c r="A21" s="3"/>
      <c r="B21" s="2" t="s">
        <v>5</v>
      </c>
      <c r="C21" s="3"/>
      <c r="D21" s="29">
        <f>+D20</f>
        <v>0</v>
      </c>
      <c r="E21" s="29">
        <f>+E20</f>
        <v>25544.6</v>
      </c>
      <c r="F21" s="29">
        <f>+F20</f>
        <v>0</v>
      </c>
      <c r="G21" s="52">
        <f>+G20</f>
        <v>0</v>
      </c>
      <c r="H21" s="52">
        <f>+H20</f>
        <v>0</v>
      </c>
      <c r="I21" s="29">
        <f>SUM(F21:H21)</f>
        <v>0</v>
      </c>
    </row>
  </sheetData>
  <sheetProtection/>
  <mergeCells count="9">
    <mergeCell ref="A1:I1"/>
    <mergeCell ref="B19:C19"/>
    <mergeCell ref="B20:C20"/>
    <mergeCell ref="B4:E4"/>
    <mergeCell ref="B5:C5"/>
    <mergeCell ref="B6:C6"/>
    <mergeCell ref="B15:C15"/>
    <mergeCell ref="B16:C16"/>
    <mergeCell ref="B18:C18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25.7109375" style="0" customWidth="1"/>
    <col min="4" max="5" width="12.28125" style="0" customWidth="1"/>
    <col min="6" max="7" width="13.57421875" style="0" customWidth="1"/>
    <col min="8" max="8" width="14.7109375" style="0" customWidth="1"/>
    <col min="9" max="9" width="17.7109375" style="0" customWidth="1"/>
  </cols>
  <sheetData>
    <row r="1" spans="1:9" ht="24.75" customHeight="1">
      <c r="A1" s="3"/>
      <c r="B1" s="76" t="s">
        <v>200</v>
      </c>
      <c r="C1" s="76"/>
      <c r="D1" s="76"/>
      <c r="E1" s="76"/>
      <c r="F1" s="76"/>
      <c r="G1" s="76"/>
      <c r="H1" s="76"/>
      <c r="I1" s="76"/>
    </row>
    <row r="2" spans="1:9" ht="24.75" customHeight="1">
      <c r="A2" s="3"/>
      <c r="B2" s="3"/>
      <c r="C2" s="3"/>
      <c r="D2" s="3"/>
      <c r="E2" s="3"/>
      <c r="F2" s="3"/>
      <c r="G2" s="3"/>
      <c r="H2" s="3"/>
      <c r="I2" s="3"/>
    </row>
    <row r="3" spans="1:9" s="12" customFormat="1" ht="39.75" customHeight="1">
      <c r="A3" s="8" t="s">
        <v>13</v>
      </c>
      <c r="B3" s="8" t="s">
        <v>0</v>
      </c>
      <c r="C3" s="8" t="s">
        <v>1</v>
      </c>
      <c r="D3" s="11" t="s">
        <v>28</v>
      </c>
      <c r="E3" s="23" t="s">
        <v>29</v>
      </c>
      <c r="F3" s="23">
        <v>2014</v>
      </c>
      <c r="G3" s="61">
        <v>2015</v>
      </c>
      <c r="H3" s="61">
        <v>2016</v>
      </c>
      <c r="I3" s="61" t="s">
        <v>34</v>
      </c>
    </row>
    <row r="4" spans="1:9" s="12" customFormat="1" ht="39.75" customHeight="1">
      <c r="A4" s="8"/>
      <c r="B4" s="89" t="s">
        <v>171</v>
      </c>
      <c r="C4" s="94"/>
      <c r="D4" s="94"/>
      <c r="E4" s="94"/>
      <c r="F4" s="49"/>
      <c r="G4" s="8"/>
      <c r="H4" s="8"/>
      <c r="I4" s="8"/>
    </row>
    <row r="5" spans="1:9" s="12" customFormat="1" ht="39.75" customHeight="1">
      <c r="A5" s="8"/>
      <c r="B5" s="89" t="s">
        <v>172</v>
      </c>
      <c r="C5" s="90"/>
      <c r="D5" s="8"/>
      <c r="E5" s="22"/>
      <c r="F5" s="22"/>
      <c r="G5" s="8"/>
      <c r="H5" s="8"/>
      <c r="I5" s="8"/>
    </row>
    <row r="6" spans="1:9" s="12" customFormat="1" ht="39.75" customHeight="1">
      <c r="A6" s="3"/>
      <c r="B6" s="89" t="s">
        <v>173</v>
      </c>
      <c r="C6" s="90"/>
      <c r="D6" s="5"/>
      <c r="E6" s="10"/>
      <c r="F6" s="10"/>
      <c r="G6" s="3"/>
      <c r="H6" s="3"/>
      <c r="I6" s="5"/>
    </row>
    <row r="7" spans="1:9" s="12" customFormat="1" ht="39.75" customHeight="1">
      <c r="A7" s="3">
        <v>3010201</v>
      </c>
      <c r="B7" s="3">
        <v>350</v>
      </c>
      <c r="C7" s="11" t="s">
        <v>174</v>
      </c>
      <c r="D7" s="10">
        <v>0</v>
      </c>
      <c r="E7" s="10">
        <v>207650</v>
      </c>
      <c r="F7" s="10">
        <v>1866716.06</v>
      </c>
      <c r="G7" s="10">
        <v>1866716.06</v>
      </c>
      <c r="H7" s="10">
        <v>1866716.06</v>
      </c>
      <c r="I7" s="10">
        <f>SUM(F7:H7)</f>
        <v>5600148.18</v>
      </c>
    </row>
    <row r="8" spans="1:9" s="12" customFormat="1" ht="39.75" customHeight="1">
      <c r="A8" s="3"/>
      <c r="B8" s="89" t="s">
        <v>175</v>
      </c>
      <c r="C8" s="90"/>
      <c r="D8" s="29">
        <f>SUM(D7:D7)</f>
        <v>0</v>
      </c>
      <c r="E8" s="29">
        <f>SUM(E7:E7)</f>
        <v>207650</v>
      </c>
      <c r="F8" s="29">
        <f>SUM(F7:F7)</f>
        <v>1866716.06</v>
      </c>
      <c r="G8" s="29">
        <f>SUM(G7:G7)</f>
        <v>1866716.06</v>
      </c>
      <c r="H8" s="29">
        <f>SUM(H7:H7)</f>
        <v>1866716.06</v>
      </c>
      <c r="I8" s="29">
        <f>SUM(F8:H8)</f>
        <v>5600148.18</v>
      </c>
    </row>
    <row r="9" spans="1:9" s="12" customFormat="1" ht="39.75" customHeight="1">
      <c r="A9" s="3"/>
      <c r="B9" s="99" t="s">
        <v>112</v>
      </c>
      <c r="C9" s="100"/>
      <c r="D9" s="29">
        <f aca="true" t="shared" si="0" ref="D9:I9">SUM(D8)</f>
        <v>0</v>
      </c>
      <c r="E9" s="29">
        <f t="shared" si="0"/>
        <v>207650</v>
      </c>
      <c r="F9" s="29">
        <f t="shared" si="0"/>
        <v>1866716.06</v>
      </c>
      <c r="G9" s="29">
        <f t="shared" si="0"/>
        <v>1866716.06</v>
      </c>
      <c r="H9" s="29">
        <f t="shared" si="0"/>
        <v>1866716.06</v>
      </c>
      <c r="I9" s="29">
        <f t="shared" si="0"/>
        <v>5600148.18</v>
      </c>
    </row>
    <row r="10" spans="1:9" s="12" customFormat="1" ht="39.75" customHeight="1">
      <c r="A10" s="3"/>
      <c r="B10" s="99" t="s">
        <v>113</v>
      </c>
      <c r="C10" s="100"/>
      <c r="D10" s="29">
        <f>+D9</f>
        <v>0</v>
      </c>
      <c r="E10" s="29">
        <f>+E9</f>
        <v>207650</v>
      </c>
      <c r="F10" s="29">
        <f>SUM(F9)</f>
        <v>1866716.06</v>
      </c>
      <c r="G10" s="29">
        <f>SUM(G9)</f>
        <v>1866716.06</v>
      </c>
      <c r="H10" s="29">
        <f>SUM(H9)</f>
        <v>1866716.06</v>
      </c>
      <c r="I10" s="29">
        <f>SUM(F10:H10)</f>
        <v>5600148.18</v>
      </c>
    </row>
    <row r="11" spans="1:9" s="12" customFormat="1" ht="24.75" customHeight="1">
      <c r="A11" s="8"/>
      <c r="B11" s="89" t="s">
        <v>84</v>
      </c>
      <c r="C11" s="94"/>
      <c r="D11" s="94"/>
      <c r="E11" s="94"/>
      <c r="F11" s="49"/>
      <c r="G11" s="8"/>
      <c r="H11" s="8"/>
      <c r="I11" s="8"/>
    </row>
    <row r="12" spans="1:9" ht="24.75" customHeight="1">
      <c r="A12" s="3"/>
      <c r="B12" s="2" t="s">
        <v>56</v>
      </c>
      <c r="C12" s="3"/>
      <c r="D12" s="29">
        <f aca="true" t="shared" si="1" ref="D12:I12">SUM(D10)</f>
        <v>0</v>
      </c>
      <c r="E12" s="29">
        <f t="shared" si="1"/>
        <v>207650</v>
      </c>
      <c r="F12" s="29">
        <f t="shared" si="1"/>
        <v>1866716.06</v>
      </c>
      <c r="G12" s="29">
        <f t="shared" si="1"/>
        <v>1866716.06</v>
      </c>
      <c r="H12" s="29">
        <f t="shared" si="1"/>
        <v>1866716.06</v>
      </c>
      <c r="I12" s="29">
        <f t="shared" si="1"/>
        <v>5600148.18</v>
      </c>
    </row>
  </sheetData>
  <sheetProtection/>
  <mergeCells count="8">
    <mergeCell ref="B9:C9"/>
    <mergeCell ref="B10:C10"/>
    <mergeCell ref="B4:E4"/>
    <mergeCell ref="B1:I1"/>
    <mergeCell ref="B11:E11"/>
    <mergeCell ref="B5:C5"/>
    <mergeCell ref="B6:C6"/>
    <mergeCell ref="B8:C8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H3" sqref="H3"/>
    </sheetView>
  </sheetViews>
  <sheetFormatPr defaultColWidth="9.140625" defaultRowHeight="12.75"/>
  <cols>
    <col min="1" max="1" width="12.8515625" style="0" customWidth="1"/>
    <col min="2" max="2" width="10.7109375" style="0" customWidth="1"/>
    <col min="3" max="3" width="25.7109375" style="0" customWidth="1"/>
    <col min="4" max="4" width="15.7109375" style="0" customWidth="1"/>
    <col min="5" max="6" width="12.421875" style="0" customWidth="1"/>
    <col min="7" max="7" width="12.57421875" style="0" customWidth="1"/>
    <col min="8" max="8" width="13.00390625" style="0" customWidth="1"/>
    <col min="9" max="9" width="18.7109375" style="0" customWidth="1"/>
  </cols>
  <sheetData>
    <row r="1" spans="1:9" ht="24.75" customHeight="1">
      <c r="A1" s="3"/>
      <c r="B1" s="74" t="s">
        <v>201</v>
      </c>
      <c r="C1" s="77"/>
      <c r="D1" s="77"/>
      <c r="E1" s="77"/>
      <c r="F1" s="77"/>
      <c r="G1" s="77"/>
      <c r="H1" s="77"/>
      <c r="I1" s="78"/>
    </row>
    <row r="2" spans="1:9" ht="24.75" customHeight="1">
      <c r="A2" s="3"/>
      <c r="B2" s="3"/>
      <c r="C2" s="3"/>
      <c r="D2" s="3"/>
      <c r="E2" s="3"/>
      <c r="F2" s="3"/>
      <c r="G2" s="3"/>
      <c r="H2" s="3"/>
      <c r="I2" s="3"/>
    </row>
    <row r="3" spans="1:9" s="12" customFormat="1" ht="39.75" customHeight="1">
      <c r="A3" s="8" t="s">
        <v>13</v>
      </c>
      <c r="B3" s="8" t="s">
        <v>0</v>
      </c>
      <c r="C3" s="8" t="s">
        <v>1</v>
      </c>
      <c r="D3" s="11" t="s">
        <v>28</v>
      </c>
      <c r="E3" s="23" t="s">
        <v>29</v>
      </c>
      <c r="F3" s="23">
        <v>2014</v>
      </c>
      <c r="G3" s="61">
        <v>2015</v>
      </c>
      <c r="H3" s="61">
        <v>2016</v>
      </c>
      <c r="I3" s="61" t="s">
        <v>34</v>
      </c>
    </row>
    <row r="4" spans="2:9" s="12" customFormat="1" ht="24.75" customHeight="1">
      <c r="B4" s="91" t="s">
        <v>14</v>
      </c>
      <c r="C4" s="92"/>
      <c r="D4" s="92"/>
      <c r="E4" s="93"/>
      <c r="F4" s="8"/>
      <c r="G4" s="8"/>
      <c r="H4" s="8"/>
      <c r="I4" s="8"/>
    </row>
    <row r="5" spans="1:9" s="12" customFormat="1" ht="24.75" customHeight="1">
      <c r="A5" s="53"/>
      <c r="B5" s="91" t="s">
        <v>109</v>
      </c>
      <c r="C5" s="92"/>
      <c r="D5" s="92"/>
      <c r="E5" s="93"/>
      <c r="F5" s="8"/>
      <c r="G5" s="8"/>
      <c r="H5" s="8"/>
      <c r="I5" s="8"/>
    </row>
    <row r="6" spans="1:9" s="12" customFormat="1" ht="24.75" customHeight="1">
      <c r="A6" s="53"/>
      <c r="B6" s="91" t="s">
        <v>110</v>
      </c>
      <c r="C6" s="92"/>
      <c r="D6" s="92"/>
      <c r="E6" s="93"/>
      <c r="F6" s="8"/>
      <c r="G6" s="8"/>
      <c r="H6" s="8"/>
      <c r="I6" s="8"/>
    </row>
    <row r="7" spans="1:9" s="12" customFormat="1" ht="24.75" customHeight="1">
      <c r="A7" s="41"/>
      <c r="B7" s="91" t="s">
        <v>89</v>
      </c>
      <c r="C7" s="92"/>
      <c r="D7" s="92"/>
      <c r="E7" s="93"/>
      <c r="F7" s="8"/>
      <c r="G7" s="8"/>
      <c r="H7" s="8"/>
      <c r="I7" s="8"/>
    </row>
    <row r="8" spans="1:9" ht="24.75" customHeight="1">
      <c r="A8" s="3" t="s">
        <v>15</v>
      </c>
      <c r="B8" s="3">
        <v>600</v>
      </c>
      <c r="C8" s="4" t="s">
        <v>45</v>
      </c>
      <c r="D8" s="5">
        <v>12773.1</v>
      </c>
      <c r="E8" s="5">
        <v>60000</v>
      </c>
      <c r="F8" s="5">
        <v>60000</v>
      </c>
      <c r="G8" s="43">
        <v>60000</v>
      </c>
      <c r="H8" s="43">
        <v>60000</v>
      </c>
      <c r="I8" s="5">
        <f>SUM(F8:H8)</f>
        <v>180000</v>
      </c>
    </row>
    <row r="9" spans="1:9" ht="24.75" customHeight="1">
      <c r="A9" s="3"/>
      <c r="B9" s="83"/>
      <c r="C9" s="80"/>
      <c r="D9" s="81"/>
      <c r="E9" s="5"/>
      <c r="F9" s="5"/>
      <c r="G9" s="43"/>
      <c r="H9" s="43"/>
      <c r="I9" s="5"/>
    </row>
    <row r="10" spans="1:9" ht="24.75" customHeight="1">
      <c r="A10" s="3"/>
      <c r="B10" s="91" t="s">
        <v>91</v>
      </c>
      <c r="C10" s="92"/>
      <c r="D10" s="92"/>
      <c r="E10" s="93"/>
      <c r="F10" s="5"/>
      <c r="G10" s="3"/>
      <c r="H10" s="3"/>
      <c r="I10" s="5"/>
    </row>
    <row r="11" spans="1:9" ht="24.75" customHeight="1">
      <c r="A11" s="3" t="s">
        <v>90</v>
      </c>
      <c r="B11" s="3">
        <v>602</v>
      </c>
      <c r="C11" s="4" t="s">
        <v>20</v>
      </c>
      <c r="D11" s="5">
        <v>49143.56</v>
      </c>
      <c r="E11" s="5">
        <v>100000</v>
      </c>
      <c r="F11" s="5">
        <v>100000</v>
      </c>
      <c r="G11" s="43">
        <v>100000</v>
      </c>
      <c r="H11" s="43">
        <v>100000</v>
      </c>
      <c r="I11" s="5">
        <f aca="true" t="shared" si="0" ref="I11:I16">SUM(F11:H11)</f>
        <v>300000</v>
      </c>
    </row>
    <row r="12" spans="1:9" ht="39" customHeight="1">
      <c r="A12" s="3"/>
      <c r="B12" s="91" t="s">
        <v>92</v>
      </c>
      <c r="C12" s="92"/>
      <c r="D12" s="92"/>
      <c r="E12" s="93"/>
      <c r="F12" s="5"/>
      <c r="G12" s="3"/>
      <c r="H12" s="3"/>
      <c r="I12" s="5"/>
    </row>
    <row r="13" spans="1:9" ht="24.75" customHeight="1">
      <c r="A13" s="3" t="s">
        <v>16</v>
      </c>
      <c r="B13" s="3">
        <v>610</v>
      </c>
      <c r="C13" s="4" t="s">
        <v>6</v>
      </c>
      <c r="D13" s="44">
        <v>197.24</v>
      </c>
      <c r="E13" s="5">
        <v>50000</v>
      </c>
      <c r="F13" s="5">
        <v>50000</v>
      </c>
      <c r="G13" s="43">
        <v>50000</v>
      </c>
      <c r="H13" s="43">
        <v>50000</v>
      </c>
      <c r="I13" s="5">
        <f t="shared" si="0"/>
        <v>150000</v>
      </c>
    </row>
    <row r="14" spans="1:9" ht="24.75" customHeight="1">
      <c r="A14" s="3"/>
      <c r="B14" s="99" t="s">
        <v>116</v>
      </c>
      <c r="C14" s="103"/>
      <c r="D14" s="52">
        <f>+D8+D11+D13</f>
        <v>62113.899999999994</v>
      </c>
      <c r="E14" s="29">
        <f>+E8+E11+E13</f>
        <v>210000</v>
      </c>
      <c r="F14" s="29">
        <f>+F8+F11+F13</f>
        <v>210000</v>
      </c>
      <c r="G14" s="52">
        <f>+G8+G11+G13</f>
        <v>210000</v>
      </c>
      <c r="H14" s="52">
        <f>+H8+H11+H13</f>
        <v>210000</v>
      </c>
      <c r="I14" s="29">
        <f t="shared" si="0"/>
        <v>630000</v>
      </c>
    </row>
    <row r="15" spans="1:9" ht="24.75" customHeight="1">
      <c r="A15" s="3"/>
      <c r="B15" s="99" t="s">
        <v>117</v>
      </c>
      <c r="C15" s="103"/>
      <c r="D15" s="55">
        <f aca="true" t="shared" si="1" ref="D15:H16">+D14</f>
        <v>62113.899999999994</v>
      </c>
      <c r="E15" s="29">
        <f t="shared" si="1"/>
        <v>210000</v>
      </c>
      <c r="F15" s="29">
        <f t="shared" si="1"/>
        <v>210000</v>
      </c>
      <c r="G15" s="52">
        <f t="shared" si="1"/>
        <v>210000</v>
      </c>
      <c r="H15" s="52">
        <f t="shared" si="1"/>
        <v>210000</v>
      </c>
      <c r="I15" s="29">
        <f t="shared" si="0"/>
        <v>630000</v>
      </c>
    </row>
    <row r="16" spans="1:9" ht="24.75" customHeight="1">
      <c r="A16" s="3"/>
      <c r="B16" s="2" t="s">
        <v>7</v>
      </c>
      <c r="C16" s="4"/>
      <c r="D16" s="29">
        <f t="shared" si="1"/>
        <v>62113.899999999994</v>
      </c>
      <c r="E16" s="29">
        <f t="shared" si="1"/>
        <v>210000</v>
      </c>
      <c r="F16" s="29">
        <f t="shared" si="1"/>
        <v>210000</v>
      </c>
      <c r="G16" s="52">
        <f t="shared" si="1"/>
        <v>210000</v>
      </c>
      <c r="H16" s="52">
        <f t="shared" si="1"/>
        <v>210000</v>
      </c>
      <c r="I16" s="29">
        <f t="shared" si="0"/>
        <v>630000</v>
      </c>
    </row>
  </sheetData>
  <sheetProtection/>
  <mergeCells count="10">
    <mergeCell ref="B14:C14"/>
    <mergeCell ref="B15:C15"/>
    <mergeCell ref="B1:I1"/>
    <mergeCell ref="B9:D9"/>
    <mergeCell ref="B4:E4"/>
    <mergeCell ref="B12:E12"/>
    <mergeCell ref="B5:E5"/>
    <mergeCell ref="B6:E6"/>
    <mergeCell ref="B7:E7"/>
    <mergeCell ref="B10:E10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7" width="15.7109375" style="0" customWidth="1"/>
    <col min="8" max="8" width="20.00390625" style="0" customWidth="1"/>
  </cols>
  <sheetData>
    <row r="1" spans="1:8" ht="24.75" customHeight="1">
      <c r="A1" s="76" t="s">
        <v>202</v>
      </c>
      <c r="B1" s="76"/>
      <c r="C1" s="76"/>
      <c r="D1" s="76"/>
      <c r="E1" s="76"/>
      <c r="F1" s="76"/>
      <c r="G1" s="76"/>
      <c r="H1" s="76"/>
    </row>
    <row r="2" spans="1:8" ht="24.75" customHeight="1">
      <c r="A2" s="3"/>
      <c r="B2" s="3"/>
      <c r="C2" s="3"/>
      <c r="D2" s="3"/>
      <c r="E2" s="3"/>
      <c r="F2" s="3"/>
      <c r="G2" s="3"/>
      <c r="H2" s="3"/>
    </row>
    <row r="3" spans="1:8" ht="39.75" customHeight="1">
      <c r="A3" s="3" t="s">
        <v>2</v>
      </c>
      <c r="B3" s="3" t="s">
        <v>3</v>
      </c>
      <c r="C3" s="11" t="s">
        <v>28</v>
      </c>
      <c r="D3" s="23" t="s">
        <v>29</v>
      </c>
      <c r="E3" s="23">
        <v>2014</v>
      </c>
      <c r="F3" s="61">
        <v>2015</v>
      </c>
      <c r="G3" s="61">
        <v>2016</v>
      </c>
      <c r="H3" s="61" t="s">
        <v>34</v>
      </c>
    </row>
    <row r="4" spans="1:8" ht="24.75" customHeight="1">
      <c r="A4" s="50">
        <v>1</v>
      </c>
      <c r="B4" s="3" t="s">
        <v>11</v>
      </c>
      <c r="C4" s="5">
        <f>+'SpeseTit.1'!D84</f>
        <v>11745620.500000002</v>
      </c>
      <c r="D4" s="5">
        <f>+'SpeseTit.1'!E84</f>
        <v>14544118.71</v>
      </c>
      <c r="E4" s="5">
        <f>+'SpeseTit.1'!F84</f>
        <v>15015708</v>
      </c>
      <c r="F4" s="5">
        <f>+'SpeseTit.1'!G84</f>
        <v>15612328</v>
      </c>
      <c r="G4" s="5">
        <f>+'SpeseTit.1'!H84</f>
        <v>15865328</v>
      </c>
      <c r="H4" s="5">
        <f>SUM(E4:G4)</f>
        <v>46493364</v>
      </c>
    </row>
    <row r="5" spans="1:8" ht="24.75" customHeight="1">
      <c r="A5" s="50">
        <v>2</v>
      </c>
      <c r="B5" s="3" t="s">
        <v>12</v>
      </c>
      <c r="C5" s="5">
        <f>+'Spese Tit.2'!D21</f>
        <v>0</v>
      </c>
      <c r="D5" s="5">
        <f>+'Spese Tit.2'!E21</f>
        <v>25544.6</v>
      </c>
      <c r="E5" s="5">
        <f>+'Spese Tit.2'!F21</f>
        <v>0</v>
      </c>
      <c r="F5" s="5">
        <f>+'Spese Tit.2'!G21</f>
        <v>0</v>
      </c>
      <c r="G5" s="5">
        <f>+'Spese Tit.2'!H21</f>
        <v>0</v>
      </c>
      <c r="H5" s="5">
        <f>SUM(E5:G5)</f>
        <v>0</v>
      </c>
    </row>
    <row r="6" spans="1:8" ht="24.75" customHeight="1">
      <c r="A6" s="50">
        <v>3</v>
      </c>
      <c r="B6" s="4" t="s">
        <v>32</v>
      </c>
      <c r="C6" s="5">
        <f>+'Spese Tit.3'!D12</f>
        <v>0</v>
      </c>
      <c r="D6" s="5">
        <f>+'Spese Tit.3'!E12</f>
        <v>207650</v>
      </c>
      <c r="E6" s="5">
        <f>+'Spese Tit.3'!F12</f>
        <v>1866716.06</v>
      </c>
      <c r="F6" s="5">
        <f>+'Spese Tit.3'!G12</f>
        <v>1866716.06</v>
      </c>
      <c r="G6" s="5">
        <f>+'Spese Tit.3'!H12</f>
        <v>1866716.06</v>
      </c>
      <c r="H6" s="5">
        <f>+'Spese Tit.3'!I12</f>
        <v>5600148.18</v>
      </c>
    </row>
    <row r="7" spans="1:8" ht="24.75" customHeight="1">
      <c r="A7" s="50">
        <v>4</v>
      </c>
      <c r="B7" s="4" t="s">
        <v>33</v>
      </c>
      <c r="C7" s="33">
        <f>+'spese titolo 4'!D16</f>
        <v>62113.899999999994</v>
      </c>
      <c r="D7" s="5">
        <f>+'spese titolo 4'!E16</f>
        <v>210000</v>
      </c>
      <c r="E7" s="5">
        <f>+'spese titolo 4'!F16</f>
        <v>210000</v>
      </c>
      <c r="F7" s="5">
        <f>+'spese titolo 4'!G16</f>
        <v>210000</v>
      </c>
      <c r="G7" s="5">
        <f>+'spese titolo 4'!H16</f>
        <v>210000</v>
      </c>
      <c r="H7" s="5">
        <f>SUM(E7:G7)</f>
        <v>630000</v>
      </c>
    </row>
    <row r="8" spans="1:8" s="12" customFormat="1" ht="24.75" customHeight="1">
      <c r="A8" s="2" t="s">
        <v>93</v>
      </c>
      <c r="B8" s="2"/>
      <c r="C8" s="29">
        <f>SUM(C4:C7)</f>
        <v>11807734.400000002</v>
      </c>
      <c r="D8" s="29">
        <f>SUM(D4:D7)</f>
        <v>14987313.31</v>
      </c>
      <c r="E8" s="29">
        <f>SUM(E4:E7)</f>
        <v>17092424.06</v>
      </c>
      <c r="F8" s="29">
        <f>SUM(F4:F7)</f>
        <v>17689044.06</v>
      </c>
      <c r="G8" s="29">
        <f>SUM(G4:G7)</f>
        <v>17942044.06</v>
      </c>
      <c r="H8" s="29">
        <f>SUM(E8:G8)</f>
        <v>52723512.17999999</v>
      </c>
    </row>
  </sheetData>
  <sheetProtection/>
  <mergeCells count="1">
    <mergeCell ref="A1:H1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3" width="25.7109375" style="0" customWidth="1"/>
    <col min="4" max="4" width="12.8515625" style="0" customWidth="1"/>
    <col min="5" max="6" width="13.7109375" style="0" customWidth="1"/>
    <col min="7" max="8" width="13.8515625" style="0" customWidth="1"/>
    <col min="9" max="9" width="20.7109375" style="0" customWidth="1"/>
  </cols>
  <sheetData>
    <row r="1" spans="1:9" ht="24.75" customHeight="1">
      <c r="A1" s="76" t="s">
        <v>192</v>
      </c>
      <c r="B1" s="76"/>
      <c r="C1" s="76"/>
      <c r="D1" s="76"/>
      <c r="E1" s="76"/>
      <c r="F1" s="76"/>
      <c r="G1" s="76"/>
      <c r="H1" s="76"/>
      <c r="I1" s="76"/>
    </row>
    <row r="2" spans="1:9" ht="24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39.75" customHeight="1">
      <c r="A3" s="3" t="s">
        <v>13</v>
      </c>
      <c r="B3" s="4" t="s">
        <v>0</v>
      </c>
      <c r="C3" s="3" t="s">
        <v>1</v>
      </c>
      <c r="D3" s="4" t="s">
        <v>17</v>
      </c>
      <c r="E3" s="23" t="s">
        <v>18</v>
      </c>
      <c r="F3" s="23">
        <v>2014</v>
      </c>
      <c r="G3" s="61">
        <v>2015</v>
      </c>
      <c r="H3" s="61">
        <v>2016</v>
      </c>
      <c r="I3" s="59" t="s">
        <v>34</v>
      </c>
    </row>
    <row r="4" spans="1:9" ht="24.75" customHeight="1">
      <c r="A4" s="3"/>
      <c r="B4" s="4"/>
      <c r="C4" s="20" t="s">
        <v>19</v>
      </c>
      <c r="D4" s="25"/>
      <c r="E4" s="42">
        <v>478933.71</v>
      </c>
      <c r="F4" s="44">
        <v>0</v>
      </c>
      <c r="G4" s="45">
        <v>0</v>
      </c>
      <c r="H4" s="45">
        <v>0</v>
      </c>
      <c r="I4" s="45">
        <v>0</v>
      </c>
    </row>
    <row r="5" spans="1:9" ht="24.75" customHeight="1">
      <c r="A5" s="3"/>
      <c r="B5" s="3"/>
      <c r="C5" s="74" t="s">
        <v>53</v>
      </c>
      <c r="D5" s="75"/>
      <c r="E5" s="24"/>
      <c r="F5" s="24"/>
      <c r="G5" s="3"/>
      <c r="H5" s="3"/>
      <c r="I5" s="3"/>
    </row>
    <row r="6" spans="1:9" ht="24.75" customHeight="1">
      <c r="A6" s="3"/>
      <c r="B6" s="4"/>
      <c r="C6" s="4"/>
      <c r="D6" s="5"/>
      <c r="E6" s="5"/>
      <c r="F6" s="5"/>
      <c r="G6" s="5"/>
      <c r="H6" s="5"/>
      <c r="I6" s="5"/>
    </row>
    <row r="7" spans="1:9" ht="24.75" customHeight="1">
      <c r="A7" s="3"/>
      <c r="B7" s="4"/>
      <c r="C7" s="4"/>
      <c r="D7" s="5"/>
      <c r="E7" s="5"/>
      <c r="G7" s="3"/>
      <c r="H7" s="3"/>
      <c r="I7" s="5"/>
    </row>
    <row r="8" spans="1:9" ht="24.75" customHeight="1">
      <c r="A8" s="3"/>
      <c r="B8" s="3"/>
      <c r="C8" s="3"/>
      <c r="D8" s="3"/>
      <c r="E8" s="3"/>
      <c r="F8" s="3"/>
      <c r="G8" s="3"/>
      <c r="H8" s="3"/>
      <c r="I8" s="3"/>
    </row>
    <row r="9" spans="1:9" ht="24.75" customHeight="1">
      <c r="A9" s="3"/>
      <c r="B9" s="3"/>
      <c r="C9" s="4"/>
      <c r="D9" s="3"/>
      <c r="E9" s="3"/>
      <c r="F9" s="3"/>
      <c r="G9" s="3"/>
      <c r="H9" s="3"/>
      <c r="I9" s="3"/>
    </row>
    <row r="10" spans="1:9" ht="24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24.75" customHeight="1">
      <c r="A11" s="3"/>
      <c r="B11" s="3" t="s">
        <v>26</v>
      </c>
      <c r="C11" s="2"/>
      <c r="D11" s="29">
        <f>SUM(D7:D10)</f>
        <v>0</v>
      </c>
      <c r="E11" s="29">
        <f>SUM(E6:E10)</f>
        <v>0</v>
      </c>
      <c r="F11" s="29">
        <f>SUM(F5:F10)</f>
        <v>0</v>
      </c>
      <c r="G11" s="29">
        <f>SUM(I10)</f>
        <v>0</v>
      </c>
      <c r="H11" s="29">
        <f>SUM(J10)</f>
        <v>0</v>
      </c>
      <c r="I11" s="29">
        <f>SUM(F11:H11)</f>
        <v>0</v>
      </c>
    </row>
  </sheetData>
  <sheetProtection/>
  <mergeCells count="2">
    <mergeCell ref="C5:D5"/>
    <mergeCell ref="A1:I1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2.00390625" style="0" customWidth="1"/>
    <col min="2" max="2" width="8.7109375" style="0" customWidth="1"/>
    <col min="3" max="3" width="25.7109375" style="0" customWidth="1"/>
    <col min="4" max="4" width="15.7109375" style="0" customWidth="1"/>
    <col min="5" max="5" width="15.57421875" style="0" customWidth="1"/>
    <col min="6" max="6" width="14.00390625" style="0" customWidth="1"/>
    <col min="7" max="8" width="15.7109375" style="0" customWidth="1"/>
    <col min="9" max="9" width="20.7109375" style="0" customWidth="1"/>
  </cols>
  <sheetData>
    <row r="1" spans="1:9" ht="24.75" customHeight="1">
      <c r="A1" s="74" t="s">
        <v>193</v>
      </c>
      <c r="B1" s="77"/>
      <c r="C1" s="77"/>
      <c r="D1" s="77"/>
      <c r="E1" s="77"/>
      <c r="F1" s="77"/>
      <c r="G1" s="77"/>
      <c r="H1" s="77"/>
      <c r="I1" s="78"/>
    </row>
    <row r="2" spans="1:9" ht="24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39.75" customHeight="1">
      <c r="A3" s="3" t="s">
        <v>13</v>
      </c>
      <c r="B3" s="3" t="s">
        <v>0</v>
      </c>
      <c r="C3" s="3" t="s">
        <v>1</v>
      </c>
      <c r="D3" s="4" t="s">
        <v>17</v>
      </c>
      <c r="E3" s="23" t="s">
        <v>18</v>
      </c>
      <c r="F3" s="23">
        <v>2014</v>
      </c>
      <c r="G3" s="61">
        <v>2015</v>
      </c>
      <c r="H3" s="61">
        <v>2016</v>
      </c>
      <c r="I3" s="59" t="s">
        <v>34</v>
      </c>
    </row>
    <row r="4" spans="1:9" ht="39.75" customHeight="1">
      <c r="A4" s="3"/>
      <c r="B4" s="79" t="s">
        <v>46</v>
      </c>
      <c r="C4" s="80"/>
      <c r="D4" s="81"/>
      <c r="E4" s="23"/>
      <c r="F4" s="23"/>
      <c r="G4" s="8"/>
      <c r="H4" s="8"/>
      <c r="I4" s="3"/>
    </row>
    <row r="5" spans="1:9" ht="24.75" customHeight="1">
      <c r="A5" s="3"/>
      <c r="B5" s="3" t="s">
        <v>96</v>
      </c>
      <c r="C5" s="3"/>
      <c r="D5" s="3"/>
      <c r="E5" s="3"/>
      <c r="F5" s="3"/>
      <c r="G5" s="3"/>
      <c r="H5" s="3"/>
      <c r="I5" s="3"/>
    </row>
    <row r="6" spans="1:9" ht="24.75" customHeight="1">
      <c r="A6" s="3">
        <v>2050250</v>
      </c>
      <c r="B6" s="3">
        <v>200</v>
      </c>
      <c r="C6" s="4" t="s">
        <v>54</v>
      </c>
      <c r="D6" s="5">
        <v>240558.08</v>
      </c>
      <c r="E6" s="5">
        <v>240558</v>
      </c>
      <c r="F6" s="5">
        <v>290558</v>
      </c>
      <c r="G6" s="5">
        <v>290558</v>
      </c>
      <c r="H6" s="5">
        <v>290558</v>
      </c>
      <c r="I6" s="5">
        <f>SUM(F6:H6)</f>
        <v>871674</v>
      </c>
    </row>
    <row r="7" spans="1:9" ht="24.75" customHeight="1">
      <c r="A7" s="15">
        <v>2050251</v>
      </c>
      <c r="B7" s="3">
        <v>201</v>
      </c>
      <c r="C7" s="4" t="s">
        <v>167</v>
      </c>
      <c r="D7" s="5">
        <v>9791196.89</v>
      </c>
      <c r="E7" s="5">
        <v>11687000</v>
      </c>
      <c r="F7" s="5">
        <v>13540000</v>
      </c>
      <c r="G7" s="5">
        <v>14044270</v>
      </c>
      <c r="H7" s="5">
        <v>14227270</v>
      </c>
      <c r="I7" s="5">
        <f>SUM(F7+G7+H7)</f>
        <v>41811540</v>
      </c>
    </row>
    <row r="8" spans="1:9" ht="52.5" customHeight="1">
      <c r="A8" s="15">
        <v>2050252</v>
      </c>
      <c r="B8" s="3">
        <v>260</v>
      </c>
      <c r="C8" s="11" t="s">
        <v>165</v>
      </c>
      <c r="D8" s="5">
        <v>686705.63</v>
      </c>
      <c r="E8" s="5">
        <v>950000</v>
      </c>
      <c r="F8" s="5">
        <v>0</v>
      </c>
      <c r="G8" s="5">
        <v>0</v>
      </c>
      <c r="H8" s="5">
        <v>0</v>
      </c>
      <c r="I8" s="5">
        <f>SUM(F8+G8+H8)</f>
        <v>0</v>
      </c>
    </row>
    <row r="9" spans="1:9" ht="62.25" customHeight="1">
      <c r="A9" s="15">
        <v>2050253</v>
      </c>
      <c r="B9" s="3">
        <v>261</v>
      </c>
      <c r="C9" s="11" t="s">
        <v>178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SUM(F9+G9+H9)</f>
        <v>0</v>
      </c>
    </row>
    <row r="10" spans="1:9" ht="62.25" customHeight="1">
      <c r="A10" s="15">
        <v>2050260</v>
      </c>
      <c r="B10" s="3">
        <v>214</v>
      </c>
      <c r="C10" s="11" t="s">
        <v>179</v>
      </c>
      <c r="D10" s="5">
        <v>308843.06</v>
      </c>
      <c r="E10" s="5">
        <v>249520</v>
      </c>
      <c r="F10" s="5">
        <v>259400</v>
      </c>
      <c r="G10" s="5">
        <v>328000</v>
      </c>
      <c r="H10" s="5">
        <v>378000</v>
      </c>
      <c r="I10" s="5">
        <f>SUM(F10+G10+H10)</f>
        <v>965400</v>
      </c>
    </row>
    <row r="11" spans="1:9" ht="65.25" customHeight="1">
      <c r="A11" s="15">
        <v>2050250</v>
      </c>
      <c r="B11" s="3">
        <v>210</v>
      </c>
      <c r="C11" s="4" t="s">
        <v>156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SUM(F11+G11+H11)</f>
        <v>0</v>
      </c>
    </row>
    <row r="12" spans="1:9" ht="12.75">
      <c r="A12" s="15"/>
      <c r="B12" s="3"/>
      <c r="C12" s="46" t="s">
        <v>55</v>
      </c>
      <c r="D12" s="29">
        <f aca="true" t="shared" si="0" ref="D12:I12">+D6+D7+D8+D9+D10+D11</f>
        <v>11027303.660000002</v>
      </c>
      <c r="E12" s="29">
        <f t="shared" si="0"/>
        <v>13127078</v>
      </c>
      <c r="F12" s="29">
        <f t="shared" si="0"/>
        <v>14089958</v>
      </c>
      <c r="G12" s="29">
        <f t="shared" si="0"/>
        <v>14662828</v>
      </c>
      <c r="H12" s="29">
        <f t="shared" si="0"/>
        <v>14895828</v>
      </c>
      <c r="I12" s="29">
        <f t="shared" si="0"/>
        <v>43648614</v>
      </c>
    </row>
    <row r="13" spans="1:9" ht="24.75" customHeight="1">
      <c r="A13" s="15"/>
      <c r="B13" s="3"/>
      <c r="C13" s="3"/>
      <c r="D13" s="9"/>
      <c r="E13" s="9"/>
      <c r="F13" s="9"/>
      <c r="G13" s="3"/>
      <c r="H13" s="3"/>
      <c r="I13" s="5"/>
    </row>
    <row r="14" spans="1:9" ht="24.75" customHeight="1">
      <c r="A14" s="3"/>
      <c r="B14" s="14" t="s">
        <v>5</v>
      </c>
      <c r="C14" s="7"/>
      <c r="D14" s="29">
        <f>+D12</f>
        <v>11027303.660000002</v>
      </c>
      <c r="E14" s="29">
        <f>+E12</f>
        <v>13127078</v>
      </c>
      <c r="F14" s="29">
        <f>+F12</f>
        <v>14089958</v>
      </c>
      <c r="G14" s="29">
        <f>+G12</f>
        <v>14662828</v>
      </c>
      <c r="H14" s="29">
        <f>+H12</f>
        <v>14895828</v>
      </c>
      <c r="I14" s="29">
        <f>SUM(F14:H14)</f>
        <v>43648614</v>
      </c>
    </row>
    <row r="15" ht="12.75">
      <c r="A15" t="s">
        <v>36</v>
      </c>
    </row>
  </sheetData>
  <sheetProtection/>
  <mergeCells count="2">
    <mergeCell ref="A1:I1"/>
    <mergeCell ref="B4:D4"/>
  </mergeCells>
  <printOptions horizontalCentered="1"/>
  <pageMargins left="0.2" right="0.3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">
      <selection activeCell="H14" sqref="H14"/>
    </sheetView>
  </sheetViews>
  <sheetFormatPr defaultColWidth="9.140625" defaultRowHeight="12.75"/>
  <cols>
    <col min="1" max="1" width="13.421875" style="3" customWidth="1"/>
    <col min="2" max="2" width="10.7109375" style="0" customWidth="1"/>
    <col min="3" max="3" width="25.7109375" style="0" customWidth="1"/>
    <col min="4" max="4" width="14.57421875" style="0" customWidth="1"/>
    <col min="5" max="5" width="14.8515625" style="0" customWidth="1"/>
    <col min="6" max="6" width="13.7109375" style="0" customWidth="1"/>
    <col min="7" max="8" width="14.57421875" style="0" customWidth="1"/>
    <col min="9" max="9" width="20.7109375" style="0" customWidth="1"/>
  </cols>
  <sheetData>
    <row r="1" spans="1:9" ht="24.75" customHeight="1">
      <c r="A1" s="74" t="s">
        <v>194</v>
      </c>
      <c r="B1" s="77"/>
      <c r="C1" s="77"/>
      <c r="D1" s="77"/>
      <c r="E1" s="77"/>
      <c r="F1" s="77"/>
      <c r="G1" s="77"/>
      <c r="H1" s="77"/>
      <c r="I1" s="78"/>
    </row>
    <row r="2" spans="2:9" ht="24.75" customHeight="1">
      <c r="B2" s="17"/>
      <c r="C2" s="3"/>
      <c r="D2" s="3"/>
      <c r="E2" s="3"/>
      <c r="F2" s="3"/>
      <c r="G2" s="3"/>
      <c r="H2" s="3"/>
      <c r="I2" s="3"/>
    </row>
    <row r="3" spans="1:9" ht="39.75" customHeight="1">
      <c r="A3" s="3" t="s">
        <v>13</v>
      </c>
      <c r="B3" s="17" t="s">
        <v>0</v>
      </c>
      <c r="C3" s="3" t="s">
        <v>1</v>
      </c>
      <c r="D3" s="4" t="s">
        <v>17</v>
      </c>
      <c r="E3" s="23" t="s">
        <v>18</v>
      </c>
      <c r="F3" s="23">
        <v>2014</v>
      </c>
      <c r="G3" s="61">
        <v>2015</v>
      </c>
      <c r="H3" s="61">
        <v>2016</v>
      </c>
      <c r="I3" s="59" t="s">
        <v>34</v>
      </c>
    </row>
    <row r="4" spans="2:9" ht="24.75" customHeight="1">
      <c r="B4" s="74" t="s">
        <v>47</v>
      </c>
      <c r="C4" s="82"/>
      <c r="D4" s="75"/>
      <c r="E4" s="24"/>
      <c r="F4" s="24"/>
      <c r="G4" s="3"/>
      <c r="H4" s="3"/>
      <c r="I4" s="5"/>
    </row>
    <row r="5" spans="1:9" ht="24.75" customHeight="1">
      <c r="A5" s="51"/>
      <c r="B5" s="83" t="s">
        <v>150</v>
      </c>
      <c r="C5" s="80"/>
      <c r="D5" s="80"/>
      <c r="E5" s="81"/>
      <c r="F5" s="24"/>
      <c r="G5" s="3"/>
      <c r="H5" s="3"/>
      <c r="I5" s="5"/>
    </row>
    <row r="6" spans="1:9" ht="24.75" customHeight="1">
      <c r="A6" s="3">
        <v>3010270</v>
      </c>
      <c r="B6" s="17">
        <v>210</v>
      </c>
      <c r="C6" s="3" t="s">
        <v>161</v>
      </c>
      <c r="D6" s="43">
        <v>4837.37</v>
      </c>
      <c r="E6" s="43">
        <v>4000</v>
      </c>
      <c r="F6" s="43">
        <v>2000</v>
      </c>
      <c r="G6" s="43">
        <v>2000</v>
      </c>
      <c r="H6" s="43">
        <v>2000</v>
      </c>
      <c r="I6" s="5">
        <f>SUM(F6:H6)</f>
        <v>6000</v>
      </c>
    </row>
    <row r="7" spans="2:9" ht="24.75" customHeight="1">
      <c r="B7" s="17"/>
      <c r="C7" s="2" t="s">
        <v>106</v>
      </c>
      <c r="D7" s="52">
        <f>SUM(D6)</f>
        <v>4837.37</v>
      </c>
      <c r="E7" s="52">
        <f>SUM(E6)</f>
        <v>4000</v>
      </c>
      <c r="F7" s="52">
        <f>SUM(F6)</f>
        <v>2000</v>
      </c>
      <c r="G7" s="52">
        <f>SUM(G6)</f>
        <v>2000</v>
      </c>
      <c r="H7" s="52">
        <f>SUM(H6)</f>
        <v>2000</v>
      </c>
      <c r="I7" s="29">
        <f>SUM(F7:H7)</f>
        <v>6000</v>
      </c>
    </row>
    <row r="8" spans="1:9" ht="24.75" customHeight="1">
      <c r="A8" s="51"/>
      <c r="B8" s="83" t="s">
        <v>57</v>
      </c>
      <c r="C8" s="80"/>
      <c r="D8" s="80"/>
      <c r="E8" s="81"/>
      <c r="F8" s="24"/>
      <c r="G8" s="3"/>
      <c r="H8" s="3"/>
      <c r="I8" s="5"/>
    </row>
    <row r="9" spans="1:9" ht="24.75" customHeight="1">
      <c r="A9" s="3">
        <v>3030300</v>
      </c>
      <c r="B9" s="17">
        <v>300</v>
      </c>
      <c r="C9" s="3" t="s">
        <v>48</v>
      </c>
      <c r="D9" s="43">
        <v>4862.59</v>
      </c>
      <c r="E9" s="43">
        <v>4000</v>
      </c>
      <c r="F9" s="43">
        <v>1500</v>
      </c>
      <c r="G9" s="43">
        <v>1500</v>
      </c>
      <c r="H9" s="43">
        <v>1500</v>
      </c>
      <c r="I9" s="5">
        <f>SUM(F9:H9)</f>
        <v>4500</v>
      </c>
    </row>
    <row r="10" spans="2:9" ht="24.75" customHeight="1">
      <c r="B10" s="17"/>
      <c r="C10" s="2" t="s">
        <v>100</v>
      </c>
      <c r="D10" s="52">
        <f>SUM(D9)</f>
        <v>4862.59</v>
      </c>
      <c r="E10" s="52">
        <f>SUM(E9)</f>
        <v>4000</v>
      </c>
      <c r="F10" s="52">
        <f>SUM(F9)</f>
        <v>1500</v>
      </c>
      <c r="G10" s="52">
        <f>SUM(G9)</f>
        <v>1500</v>
      </c>
      <c r="H10" s="52">
        <f>SUM(H9)</f>
        <v>1500</v>
      </c>
      <c r="I10" s="29">
        <f>SUM(F10:H10)</f>
        <v>4500</v>
      </c>
    </row>
    <row r="11" spans="2:9" ht="24.75" customHeight="1">
      <c r="B11" s="17" t="s">
        <v>99</v>
      </c>
      <c r="C11" s="3"/>
      <c r="D11" s="43"/>
      <c r="E11" s="43"/>
      <c r="F11" s="43"/>
      <c r="G11" s="43"/>
      <c r="H11" s="43"/>
      <c r="I11" s="5"/>
    </row>
    <row r="12" spans="1:9" ht="24.75" customHeight="1">
      <c r="A12" s="3">
        <v>3050400</v>
      </c>
      <c r="B12" s="17">
        <v>310</v>
      </c>
      <c r="C12" s="3" t="s">
        <v>187</v>
      </c>
      <c r="D12" s="43">
        <v>6000</v>
      </c>
      <c r="E12" s="43">
        <v>6000</v>
      </c>
      <c r="F12" s="43">
        <v>6000</v>
      </c>
      <c r="G12" s="43">
        <v>6000</v>
      </c>
      <c r="H12" s="43">
        <v>6000</v>
      </c>
      <c r="I12" s="5">
        <f>SUM(F12:H12)</f>
        <v>18000</v>
      </c>
    </row>
    <row r="13" spans="1:9" ht="24.75" customHeight="1">
      <c r="A13" s="3">
        <v>3050420</v>
      </c>
      <c r="B13" s="17">
        <v>312</v>
      </c>
      <c r="C13" s="68" t="s">
        <v>168</v>
      </c>
      <c r="D13" s="43">
        <v>961528.25</v>
      </c>
      <c r="E13" s="43">
        <v>924107</v>
      </c>
      <c r="F13" s="43">
        <v>916250</v>
      </c>
      <c r="G13" s="43">
        <v>940000</v>
      </c>
      <c r="H13" s="43">
        <v>960000</v>
      </c>
      <c r="I13" s="5">
        <f>SUM(F13:H13)</f>
        <v>2816250</v>
      </c>
    </row>
    <row r="14" spans="1:9" ht="24.75" customHeight="1">
      <c r="A14" s="3">
        <v>3050430</v>
      </c>
      <c r="B14" s="17">
        <v>314</v>
      </c>
      <c r="C14" s="68" t="s">
        <v>180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5">
        <f>SUM(F14:H14)</f>
        <v>0</v>
      </c>
    </row>
    <row r="15" spans="1:9" ht="24.75" customHeight="1">
      <c r="A15" s="3">
        <v>3050410</v>
      </c>
      <c r="B15" s="17">
        <v>311</v>
      </c>
      <c r="C15" s="8" t="s">
        <v>160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5">
        <f>SUM(F15:H15)</f>
        <v>0</v>
      </c>
    </row>
    <row r="16" spans="2:9" ht="24.75" customHeight="1">
      <c r="B16" s="17"/>
      <c r="C16" s="2" t="s">
        <v>101</v>
      </c>
      <c r="D16" s="52">
        <f>SUM(D12:D15)</f>
        <v>967528.25</v>
      </c>
      <c r="E16" s="52">
        <f>SUM(E12:E15)</f>
        <v>930107</v>
      </c>
      <c r="F16" s="52">
        <f>SUM(F12:F15)</f>
        <v>922250</v>
      </c>
      <c r="G16" s="52">
        <f>SUM(G12:G15)</f>
        <v>946000</v>
      </c>
      <c r="H16" s="52">
        <f>SUM(H12:H15)</f>
        <v>966000</v>
      </c>
      <c r="I16" s="29">
        <f>SUM(F16:H16)</f>
        <v>2834250</v>
      </c>
    </row>
    <row r="17" spans="2:9" ht="24.75" customHeight="1">
      <c r="B17" s="18" t="s">
        <v>56</v>
      </c>
      <c r="C17" s="3"/>
      <c r="D17" s="29">
        <f aca="true" t="shared" si="0" ref="D17:I17">+D10+D16+D7</f>
        <v>977228.21</v>
      </c>
      <c r="E17" s="29">
        <f t="shared" si="0"/>
        <v>938107</v>
      </c>
      <c r="F17" s="29">
        <f t="shared" si="0"/>
        <v>925750</v>
      </c>
      <c r="G17" s="29">
        <f t="shared" si="0"/>
        <v>949500</v>
      </c>
      <c r="H17" s="29">
        <f t="shared" si="0"/>
        <v>969500</v>
      </c>
      <c r="I17" s="29">
        <f t="shared" si="0"/>
        <v>2844750</v>
      </c>
    </row>
    <row r="18" ht="24.75" customHeight="1">
      <c r="A18" s="16"/>
    </row>
    <row r="19" ht="18" customHeight="1">
      <c r="A19" s="16"/>
    </row>
    <row r="20" ht="18" customHeight="1">
      <c r="A20" s="16"/>
    </row>
    <row r="21" ht="18" customHeight="1">
      <c r="A21" s="16"/>
    </row>
    <row r="22" ht="18" customHeight="1">
      <c r="A22" s="16"/>
    </row>
    <row r="23" ht="18" customHeight="1">
      <c r="A23" s="16"/>
    </row>
    <row r="24" ht="18" customHeight="1">
      <c r="A24" s="16"/>
    </row>
    <row r="25" ht="18" customHeight="1">
      <c r="A25" s="16"/>
    </row>
    <row r="26" ht="18" customHeight="1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21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</sheetData>
  <sheetProtection/>
  <mergeCells count="4">
    <mergeCell ref="A1:I1"/>
    <mergeCell ref="B4:D4"/>
    <mergeCell ref="B8:E8"/>
    <mergeCell ref="B5:E5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6">
      <selection activeCell="E18" sqref="E18"/>
    </sheetView>
  </sheetViews>
  <sheetFormatPr defaultColWidth="9.140625" defaultRowHeight="12.75"/>
  <cols>
    <col min="1" max="1" width="14.57421875" style="0" customWidth="1"/>
    <col min="2" max="2" width="10.7109375" style="0" customWidth="1"/>
    <col min="3" max="3" width="25.7109375" style="0" customWidth="1"/>
    <col min="4" max="4" width="15.7109375" style="0" customWidth="1"/>
    <col min="5" max="5" width="15.00390625" style="0" customWidth="1"/>
    <col min="6" max="6" width="13.57421875" style="0" customWidth="1"/>
    <col min="7" max="8" width="13.28125" style="0" customWidth="1"/>
    <col min="9" max="9" width="22.00390625" style="0" customWidth="1"/>
  </cols>
  <sheetData>
    <row r="1" spans="1:9" ht="24.75" customHeight="1">
      <c r="A1" s="74" t="s">
        <v>195</v>
      </c>
      <c r="B1" s="77"/>
      <c r="C1" s="77"/>
      <c r="D1" s="77"/>
      <c r="E1" s="77"/>
      <c r="F1" s="77"/>
      <c r="G1" s="77"/>
      <c r="H1" s="77"/>
      <c r="I1" s="77"/>
    </row>
    <row r="2" spans="1:9" ht="24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39.75" customHeight="1">
      <c r="A3" s="3" t="s">
        <v>13</v>
      </c>
      <c r="B3" s="3" t="s">
        <v>0</v>
      </c>
      <c r="C3" s="3" t="s">
        <v>1</v>
      </c>
      <c r="D3" s="4" t="s">
        <v>17</v>
      </c>
      <c r="E3" s="23" t="s">
        <v>18</v>
      </c>
      <c r="F3" s="23">
        <v>2014</v>
      </c>
      <c r="G3" s="61">
        <v>2015</v>
      </c>
      <c r="H3" s="61">
        <v>2016</v>
      </c>
      <c r="I3" s="59" t="s">
        <v>34</v>
      </c>
    </row>
    <row r="4" spans="1:9" ht="24.75" customHeight="1">
      <c r="A4" s="3"/>
      <c r="B4" s="76" t="s">
        <v>58</v>
      </c>
      <c r="C4" s="84"/>
      <c r="D4" s="3"/>
      <c r="E4" s="3"/>
      <c r="F4" s="3"/>
      <c r="G4" s="3"/>
      <c r="H4" s="3"/>
      <c r="I4" s="3"/>
    </row>
    <row r="5" spans="1:9" ht="24.75" customHeight="1">
      <c r="A5" s="3"/>
      <c r="B5" s="85" t="s">
        <v>102</v>
      </c>
      <c r="C5" s="86"/>
      <c r="D5" s="86"/>
      <c r="E5" s="87"/>
      <c r="F5" s="3"/>
      <c r="G5" s="3"/>
      <c r="H5" s="3"/>
      <c r="I5" s="3"/>
    </row>
    <row r="6" spans="1:9" ht="50.25" customHeight="1">
      <c r="A6" s="3">
        <v>4030047</v>
      </c>
      <c r="B6" s="3">
        <v>330</v>
      </c>
      <c r="C6" s="4" t="s">
        <v>103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SUM(F6:H6)</f>
        <v>0</v>
      </c>
    </row>
    <row r="7" spans="1:9" ht="67.5" customHeight="1">
      <c r="A7" s="3">
        <v>4030048</v>
      </c>
      <c r="B7" s="3">
        <v>331</v>
      </c>
      <c r="C7" s="4" t="s">
        <v>130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19">SUM(F7:H7)</f>
        <v>0</v>
      </c>
    </row>
    <row r="8" spans="1:9" ht="64.5" customHeight="1">
      <c r="A8" s="3">
        <v>4030049</v>
      </c>
      <c r="B8" s="3">
        <v>332</v>
      </c>
      <c r="C8" s="4" t="s">
        <v>131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64.5" customHeight="1">
      <c r="A9" s="3">
        <v>4030050</v>
      </c>
      <c r="B9" s="3">
        <v>335</v>
      </c>
      <c r="C9" s="4" t="s">
        <v>148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SUM(F9:H9)</f>
        <v>0</v>
      </c>
    </row>
    <row r="10" spans="1:9" ht="64.5" customHeight="1">
      <c r="A10" s="3">
        <v>4030060</v>
      </c>
      <c r="B10" s="3">
        <v>333</v>
      </c>
      <c r="C10" s="4" t="s">
        <v>148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50.25" customHeight="1">
      <c r="A11" s="3"/>
      <c r="B11" s="3"/>
      <c r="C11" s="30" t="s">
        <v>100</v>
      </c>
      <c r="D11" s="29">
        <f>SUM(D6:D10)</f>
        <v>0</v>
      </c>
      <c r="E11" s="29">
        <f>SUM(E6:E10)</f>
        <v>0</v>
      </c>
      <c r="F11" s="29">
        <f>SUM(F6:F10)</f>
        <v>0</v>
      </c>
      <c r="G11" s="29">
        <f>SUM(G6:G10)</f>
        <v>0</v>
      </c>
      <c r="H11" s="29">
        <f>SUM(H6:H10)</f>
        <v>0</v>
      </c>
      <c r="I11" s="29">
        <f t="shared" si="0"/>
        <v>0</v>
      </c>
    </row>
    <row r="12" spans="1:9" ht="21.75" customHeight="1">
      <c r="A12" s="3"/>
      <c r="B12" s="83" t="s">
        <v>118</v>
      </c>
      <c r="C12" s="80"/>
      <c r="D12" s="80"/>
      <c r="E12" s="81"/>
      <c r="F12" s="5"/>
      <c r="G12" s="5"/>
      <c r="H12" s="5"/>
      <c r="I12" s="5"/>
    </row>
    <row r="13" spans="1:9" ht="54.75" customHeight="1">
      <c r="A13" s="3">
        <v>4040049</v>
      </c>
      <c r="B13" s="56">
        <v>355</v>
      </c>
      <c r="C13" s="4" t="s">
        <v>134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54.75" customHeight="1">
      <c r="A14" s="3">
        <v>4040050</v>
      </c>
      <c r="B14" s="56">
        <v>360</v>
      </c>
      <c r="C14" s="4" t="s">
        <v>135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77.25" customHeight="1">
      <c r="A15" s="3">
        <v>4040070</v>
      </c>
      <c r="B15" s="56">
        <v>370</v>
      </c>
      <c r="C15" s="4" t="s">
        <v>157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54.75" customHeight="1">
      <c r="A16" s="3">
        <v>4040080</v>
      </c>
      <c r="B16" s="56">
        <v>380</v>
      </c>
      <c r="C16" s="4" t="s">
        <v>203</v>
      </c>
      <c r="D16" s="5">
        <v>0</v>
      </c>
      <c r="E16" s="5">
        <v>10544.6</v>
      </c>
      <c r="F16" s="5"/>
      <c r="G16" s="5"/>
      <c r="H16" s="5"/>
      <c r="I16" s="5"/>
    </row>
    <row r="17" spans="1:9" ht="71.25" customHeight="1">
      <c r="A17" s="3">
        <v>4040090</v>
      </c>
      <c r="B17" s="56">
        <v>390</v>
      </c>
      <c r="C17" s="4" t="s">
        <v>204</v>
      </c>
      <c r="D17" s="5">
        <v>0</v>
      </c>
      <c r="E17" s="5">
        <v>15000</v>
      </c>
      <c r="F17" s="5">
        <v>0</v>
      </c>
      <c r="G17" s="5">
        <v>0</v>
      </c>
      <c r="H17" s="5">
        <v>0</v>
      </c>
      <c r="I17" s="5">
        <v>0</v>
      </c>
    </row>
    <row r="18" spans="1:9" ht="24.75" customHeight="1">
      <c r="A18" s="3"/>
      <c r="B18" s="3"/>
      <c r="C18" s="30" t="s">
        <v>119</v>
      </c>
      <c r="D18" s="29">
        <f>SUM(D13:D17)</f>
        <v>0</v>
      </c>
      <c r="E18" s="29">
        <f>SUM(E13:E17)</f>
        <v>25544.6</v>
      </c>
      <c r="F18" s="29">
        <f>SUM(F13:F17)</f>
        <v>0</v>
      </c>
      <c r="G18" s="29">
        <f>SUM(G13:G17)</f>
        <v>0</v>
      </c>
      <c r="H18" s="29">
        <f>SUM(H13:H17)</f>
        <v>0</v>
      </c>
      <c r="I18" s="29">
        <f t="shared" si="0"/>
        <v>0</v>
      </c>
    </row>
    <row r="19" spans="1:9" ht="24.75" customHeight="1">
      <c r="A19" s="3"/>
      <c r="B19" s="6" t="s">
        <v>7</v>
      </c>
      <c r="C19" s="7"/>
      <c r="D19" s="29">
        <f>SUM(D11+D18)</f>
        <v>0</v>
      </c>
      <c r="E19" s="29">
        <f>SUM(E11+E18)</f>
        <v>25544.6</v>
      </c>
      <c r="F19" s="29">
        <f>SUM(F11+F18)</f>
        <v>0</v>
      </c>
      <c r="G19" s="52">
        <f>SUM(G11+G18)</f>
        <v>0</v>
      </c>
      <c r="H19" s="52">
        <f>SUM(H11+H18)</f>
        <v>0</v>
      </c>
      <c r="I19" s="29">
        <f t="shared" si="0"/>
        <v>0</v>
      </c>
    </row>
    <row r="20" ht="19.5" customHeight="1"/>
  </sheetData>
  <sheetProtection/>
  <mergeCells count="4">
    <mergeCell ref="B4:C4"/>
    <mergeCell ref="A1:I1"/>
    <mergeCell ref="B5:E5"/>
    <mergeCell ref="B12:E12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4">
      <selection activeCell="F6" sqref="F6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25.7109375" style="0" customWidth="1"/>
    <col min="4" max="6" width="14.00390625" style="0" customWidth="1"/>
    <col min="7" max="8" width="14.8515625" style="0" customWidth="1"/>
    <col min="9" max="9" width="17.8515625" style="0" customWidth="1"/>
  </cols>
  <sheetData>
    <row r="1" spans="1:9" ht="24.75" customHeight="1">
      <c r="A1" s="3"/>
      <c r="B1" s="76" t="s">
        <v>196</v>
      </c>
      <c r="C1" s="76"/>
      <c r="D1" s="76"/>
      <c r="E1" s="76"/>
      <c r="F1" s="76"/>
      <c r="G1" s="76"/>
      <c r="H1" s="76"/>
      <c r="I1" s="76"/>
    </row>
    <row r="2" spans="1:9" ht="24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39.75" customHeight="1">
      <c r="A3" s="3" t="s">
        <v>13</v>
      </c>
      <c r="B3" s="3" t="s">
        <v>0</v>
      </c>
      <c r="C3" s="3" t="s">
        <v>1</v>
      </c>
      <c r="D3" s="4" t="s">
        <v>17</v>
      </c>
      <c r="E3" s="23" t="s">
        <v>18</v>
      </c>
      <c r="F3" s="23">
        <v>2014</v>
      </c>
      <c r="G3" s="61">
        <v>2015</v>
      </c>
      <c r="H3" s="61">
        <v>2016</v>
      </c>
      <c r="I3" s="59" t="s">
        <v>34</v>
      </c>
    </row>
    <row r="4" spans="1:9" ht="24.75" customHeight="1">
      <c r="A4" s="3"/>
      <c r="B4" s="74" t="s">
        <v>97</v>
      </c>
      <c r="C4" s="82"/>
      <c r="D4" s="3"/>
      <c r="E4" s="3"/>
      <c r="F4" s="3"/>
      <c r="G4" s="3"/>
      <c r="H4" s="3"/>
      <c r="I4" s="3"/>
    </row>
    <row r="5" spans="1:9" ht="24.75" customHeight="1">
      <c r="A5" s="3"/>
      <c r="B5" s="88" t="s">
        <v>169</v>
      </c>
      <c r="C5" s="78"/>
      <c r="D5" s="70"/>
      <c r="E5" s="71"/>
      <c r="F5" s="3"/>
      <c r="G5" s="3"/>
      <c r="H5" s="3"/>
      <c r="I5" s="3"/>
    </row>
    <row r="6" spans="1:9" ht="24.75" customHeight="1">
      <c r="A6" s="3">
        <v>5010500</v>
      </c>
      <c r="B6" s="3">
        <v>350</v>
      </c>
      <c r="C6" s="11" t="s">
        <v>170</v>
      </c>
      <c r="D6" s="5">
        <v>0</v>
      </c>
      <c r="E6" s="5">
        <v>207650</v>
      </c>
      <c r="F6" s="5">
        <v>1866716.06</v>
      </c>
      <c r="G6" s="5">
        <v>1866716.06</v>
      </c>
      <c r="H6" s="5">
        <v>1866716.06</v>
      </c>
      <c r="I6" s="5">
        <f>SUM(F6:H6)</f>
        <v>5600148.18</v>
      </c>
    </row>
    <row r="7" spans="1:9" ht="24.75" customHeight="1">
      <c r="A7" s="3"/>
      <c r="B7" s="3"/>
      <c r="C7" s="30" t="s">
        <v>100</v>
      </c>
      <c r="D7" s="29">
        <f>SUM(D6:D6)</f>
        <v>0</v>
      </c>
      <c r="E7" s="29">
        <f>SUM(E6:E6)</f>
        <v>207650</v>
      </c>
      <c r="F7" s="29">
        <f>SUM(F6:F6)</f>
        <v>1866716.06</v>
      </c>
      <c r="G7" s="29">
        <f>SUM(G6:G6)</f>
        <v>1866716.06</v>
      </c>
      <c r="H7" s="29">
        <f>SUM(H6:H6)</f>
        <v>1866716.06</v>
      </c>
      <c r="I7" s="29">
        <f>SUM(F7:H7)</f>
        <v>5600148.18</v>
      </c>
    </row>
    <row r="8" spans="1:9" ht="24.75" customHeight="1">
      <c r="A8" s="3"/>
      <c r="B8" s="69" t="s">
        <v>146</v>
      </c>
      <c r="C8" s="70"/>
      <c r="D8" s="70"/>
      <c r="E8" s="71"/>
      <c r="F8" s="3"/>
      <c r="G8" s="3"/>
      <c r="H8" s="3"/>
      <c r="I8" s="3"/>
    </row>
    <row r="9" spans="1:9" ht="50.25" customHeight="1">
      <c r="A9" s="3">
        <v>5030600</v>
      </c>
      <c r="B9" s="3">
        <v>400</v>
      </c>
      <c r="C9" s="4" t="s">
        <v>153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SUM(F9:H9)</f>
        <v>0</v>
      </c>
    </row>
    <row r="10" spans="1:9" ht="50.25" customHeight="1">
      <c r="A10" s="3">
        <v>5030601</v>
      </c>
      <c r="B10" s="3">
        <v>401</v>
      </c>
      <c r="C10" s="4" t="s">
        <v>155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SUM(F10:H10)</f>
        <v>0</v>
      </c>
    </row>
    <row r="11" spans="1:9" ht="50.25" customHeight="1">
      <c r="A11" s="3"/>
      <c r="B11" s="3"/>
      <c r="C11" s="30" t="s">
        <v>100</v>
      </c>
      <c r="D11" s="29">
        <f>SUM(D9:D10)</f>
        <v>0</v>
      </c>
      <c r="E11" s="29">
        <f>SUM(E9:E10)</f>
        <v>0</v>
      </c>
      <c r="F11" s="29">
        <f>SUM(F9:F10)</f>
        <v>0</v>
      </c>
      <c r="G11" s="29">
        <f>SUM(G9:G10)</f>
        <v>0</v>
      </c>
      <c r="H11" s="29">
        <f>SUM(H9:H10)</f>
        <v>0</v>
      </c>
      <c r="I11" s="29">
        <f>SUM(F11:H11)</f>
        <v>0</v>
      </c>
    </row>
    <row r="12" spans="1:9" ht="24.75" customHeight="1">
      <c r="A12" s="3"/>
      <c r="B12" s="6" t="s">
        <v>8</v>
      </c>
      <c r="C12" s="7"/>
      <c r="D12" s="29">
        <f aca="true" t="shared" si="0" ref="D12:I12">+D11+D7</f>
        <v>0</v>
      </c>
      <c r="E12" s="29">
        <f t="shared" si="0"/>
        <v>207650</v>
      </c>
      <c r="F12" s="29">
        <f t="shared" si="0"/>
        <v>1866716.06</v>
      </c>
      <c r="G12" s="29">
        <f t="shared" si="0"/>
        <v>1866716.06</v>
      </c>
      <c r="H12" s="29">
        <f t="shared" si="0"/>
        <v>1866716.06</v>
      </c>
      <c r="I12" s="29">
        <f t="shared" si="0"/>
        <v>5600148.18</v>
      </c>
    </row>
  </sheetData>
  <sheetProtection/>
  <mergeCells count="3">
    <mergeCell ref="B1:I1"/>
    <mergeCell ref="B4:C4"/>
    <mergeCell ref="B5:C5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B1">
      <selection activeCell="E11" sqref="E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25.7109375" style="0" customWidth="1"/>
    <col min="4" max="6" width="14.28125" style="0" customWidth="1"/>
    <col min="7" max="8" width="14.00390625" style="0" customWidth="1"/>
    <col min="9" max="9" width="20.421875" style="0" customWidth="1"/>
  </cols>
  <sheetData>
    <row r="1" spans="1:9" ht="24.75" customHeight="1">
      <c r="A1" s="3"/>
      <c r="B1" s="74" t="s">
        <v>197</v>
      </c>
      <c r="C1" s="77"/>
      <c r="D1" s="77"/>
      <c r="E1" s="77"/>
      <c r="F1" s="77"/>
      <c r="G1" s="77"/>
      <c r="H1" s="77"/>
      <c r="I1" s="78"/>
    </row>
    <row r="2" spans="1:9" ht="24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36" customHeight="1">
      <c r="A3" s="3" t="s">
        <v>13</v>
      </c>
      <c r="B3" s="3" t="s">
        <v>0</v>
      </c>
      <c r="C3" s="3" t="s">
        <v>1</v>
      </c>
      <c r="D3" s="4" t="s">
        <v>17</v>
      </c>
      <c r="E3" s="23" t="s">
        <v>18</v>
      </c>
      <c r="F3" s="23">
        <v>2014</v>
      </c>
      <c r="G3" s="61">
        <v>2015</v>
      </c>
      <c r="H3" s="61">
        <v>2016</v>
      </c>
      <c r="I3" s="59" t="s">
        <v>34</v>
      </c>
    </row>
    <row r="4" spans="1:9" ht="24.75" customHeight="1">
      <c r="A4" s="3"/>
      <c r="B4" s="3" t="s">
        <v>59</v>
      </c>
      <c r="C4" s="3"/>
      <c r="D4" s="3"/>
      <c r="E4" s="3"/>
      <c r="F4" s="3"/>
      <c r="G4" s="3"/>
      <c r="H4" s="3"/>
      <c r="I4" s="3"/>
    </row>
    <row r="5" spans="1:9" ht="24.75" customHeight="1">
      <c r="A5" s="3">
        <v>6010000</v>
      </c>
      <c r="B5" s="3">
        <v>600</v>
      </c>
      <c r="C5" s="4" t="s">
        <v>60</v>
      </c>
      <c r="D5" s="5">
        <v>10791.8</v>
      </c>
      <c r="E5" s="5">
        <v>60000</v>
      </c>
      <c r="F5" s="5">
        <v>60000</v>
      </c>
      <c r="G5" s="43">
        <v>60000</v>
      </c>
      <c r="H5" s="43">
        <v>60000</v>
      </c>
      <c r="I5" s="10">
        <f>SUM(F5:H5)</f>
        <v>180000</v>
      </c>
    </row>
    <row r="6" spans="1:9" ht="24.75" customHeight="1">
      <c r="A6" s="3"/>
      <c r="B6" s="3"/>
      <c r="C6" s="30" t="s">
        <v>106</v>
      </c>
      <c r="D6" s="29">
        <f>SUM(D5)</f>
        <v>10791.8</v>
      </c>
      <c r="E6" s="29">
        <f>SUM(E5)</f>
        <v>60000</v>
      </c>
      <c r="F6" s="29">
        <f>SUM(F5)</f>
        <v>60000</v>
      </c>
      <c r="G6" s="52">
        <f>+G5</f>
        <v>60000</v>
      </c>
      <c r="H6" s="52">
        <f>+H5</f>
        <v>60000</v>
      </c>
      <c r="I6" s="52">
        <f>+I5</f>
        <v>180000</v>
      </c>
    </row>
    <row r="7" spans="1:9" ht="24.75" customHeight="1">
      <c r="A7" s="3"/>
      <c r="B7" s="3" t="s">
        <v>61</v>
      </c>
      <c r="C7" s="4"/>
      <c r="D7" s="3"/>
      <c r="E7" s="5"/>
      <c r="F7" s="5"/>
      <c r="G7" s="3"/>
      <c r="H7" s="3"/>
      <c r="I7" s="10"/>
    </row>
    <row r="8" spans="1:9" ht="24.75" customHeight="1">
      <c r="A8" s="3">
        <v>6020000</v>
      </c>
      <c r="B8" s="3">
        <v>610</v>
      </c>
      <c r="C8" s="4" t="s">
        <v>20</v>
      </c>
      <c r="D8" s="5">
        <v>51017.19</v>
      </c>
      <c r="E8" s="5">
        <v>100000</v>
      </c>
      <c r="F8" s="5">
        <v>100000</v>
      </c>
      <c r="G8" s="43">
        <v>100000</v>
      </c>
      <c r="H8" s="43">
        <v>100000</v>
      </c>
      <c r="I8" s="10">
        <f aca="true" t="shared" si="0" ref="I8:I13">SUM(F8:H8)</f>
        <v>300000</v>
      </c>
    </row>
    <row r="9" spans="1:9" ht="24.75" customHeight="1">
      <c r="A9" s="3"/>
      <c r="B9" s="3"/>
      <c r="C9" s="30" t="s">
        <v>107</v>
      </c>
      <c r="D9" s="29">
        <f>+D8</f>
        <v>51017.19</v>
      </c>
      <c r="E9" s="29">
        <f>+E8</f>
        <v>100000</v>
      </c>
      <c r="F9" s="29">
        <f>+F8</f>
        <v>100000</v>
      </c>
      <c r="G9" s="52">
        <f>+G8</f>
        <v>100000</v>
      </c>
      <c r="H9" s="52">
        <f>+H8</f>
        <v>100000</v>
      </c>
      <c r="I9" s="29">
        <f t="shared" si="0"/>
        <v>300000</v>
      </c>
    </row>
    <row r="10" spans="1:9" ht="24.75" customHeight="1">
      <c r="A10" s="3"/>
      <c r="B10" s="3" t="s">
        <v>62</v>
      </c>
      <c r="C10" s="4" t="s">
        <v>21</v>
      </c>
      <c r="D10" s="3"/>
      <c r="E10" s="5"/>
      <c r="F10" s="5"/>
      <c r="G10" s="3"/>
      <c r="H10" s="3"/>
      <c r="I10" s="29"/>
    </row>
    <row r="11" spans="1:9" ht="24.75" customHeight="1">
      <c r="A11" s="3">
        <v>6050000</v>
      </c>
      <c r="B11" s="3">
        <v>620</v>
      </c>
      <c r="C11" s="4" t="s">
        <v>6</v>
      </c>
      <c r="D11" s="44">
        <v>4029.24</v>
      </c>
      <c r="E11" s="5">
        <v>50000</v>
      </c>
      <c r="F11" s="5">
        <v>50000</v>
      </c>
      <c r="G11" s="43">
        <v>50000</v>
      </c>
      <c r="H11" s="43">
        <v>50000</v>
      </c>
      <c r="I11" s="10">
        <f t="shared" si="0"/>
        <v>150000</v>
      </c>
    </row>
    <row r="12" spans="1:9" ht="24.75" customHeight="1">
      <c r="A12" s="3"/>
      <c r="B12" s="3"/>
      <c r="C12" s="30" t="s">
        <v>101</v>
      </c>
      <c r="D12" s="52">
        <f>+D11</f>
        <v>4029.24</v>
      </c>
      <c r="E12" s="29">
        <f>+E11</f>
        <v>50000</v>
      </c>
      <c r="F12" s="29">
        <f>+F11</f>
        <v>50000</v>
      </c>
      <c r="G12" s="52">
        <f>+G11</f>
        <v>50000</v>
      </c>
      <c r="H12" s="52">
        <f>+H11</f>
        <v>50000</v>
      </c>
      <c r="I12" s="29">
        <f t="shared" si="0"/>
        <v>150000</v>
      </c>
    </row>
    <row r="13" spans="1:9" ht="24.75" customHeight="1">
      <c r="A13" s="3"/>
      <c r="B13" s="6" t="s">
        <v>9</v>
      </c>
      <c r="C13" s="7"/>
      <c r="D13" s="29">
        <f>SUM(D6+D9+D12)</f>
        <v>65838.23000000001</v>
      </c>
      <c r="E13" s="29">
        <f>SUM(E6+E9+E12)</f>
        <v>210000</v>
      </c>
      <c r="F13" s="29">
        <f>SUM(F6+F9+F12)</f>
        <v>210000</v>
      </c>
      <c r="G13" s="52">
        <f>SUM(G6+G9+G12)</f>
        <v>210000</v>
      </c>
      <c r="H13" s="52">
        <f>SUM(H6+H9+H12)</f>
        <v>210000</v>
      </c>
      <c r="I13" s="29">
        <f t="shared" si="0"/>
        <v>630000</v>
      </c>
    </row>
  </sheetData>
  <sheetProtection/>
  <mergeCells count="1">
    <mergeCell ref="B1:I1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7" width="15.7109375" style="0" customWidth="1"/>
    <col min="8" max="8" width="19.421875" style="0" customWidth="1"/>
  </cols>
  <sheetData>
    <row r="1" spans="1:8" ht="24.75" customHeight="1">
      <c r="A1" s="76" t="s">
        <v>190</v>
      </c>
      <c r="B1" s="76"/>
      <c r="C1" s="76"/>
      <c r="D1" s="76"/>
      <c r="E1" s="76"/>
      <c r="F1" s="76"/>
      <c r="G1" s="76"/>
      <c r="H1" s="76"/>
    </row>
    <row r="2" spans="1:8" ht="24.75" customHeight="1">
      <c r="A2" s="3"/>
      <c r="B2" s="3"/>
      <c r="C2" s="3"/>
      <c r="D2" s="3"/>
      <c r="E2" s="3"/>
      <c r="F2" s="3"/>
      <c r="G2" s="3"/>
      <c r="H2" s="3"/>
    </row>
    <row r="3" spans="1:8" ht="39.75" customHeight="1">
      <c r="A3" s="3" t="s">
        <v>2</v>
      </c>
      <c r="B3" s="3" t="s">
        <v>3</v>
      </c>
      <c r="C3" s="4" t="s">
        <v>17</v>
      </c>
      <c r="D3" s="23" t="s">
        <v>18</v>
      </c>
      <c r="E3" s="23">
        <v>2014</v>
      </c>
      <c r="F3" s="61">
        <v>2015</v>
      </c>
      <c r="G3" s="61">
        <v>2016</v>
      </c>
      <c r="H3" s="59" t="s">
        <v>34</v>
      </c>
    </row>
    <row r="4" spans="1:8" ht="39.75" customHeight="1">
      <c r="A4" s="50"/>
      <c r="B4" s="3"/>
      <c r="C4" s="58"/>
      <c r="D4" s="58"/>
      <c r="E4" s="58"/>
      <c r="F4" s="58"/>
      <c r="G4" s="58"/>
      <c r="H4" s="58"/>
    </row>
    <row r="5" spans="1:8" ht="24.75" customHeight="1">
      <c r="A5" s="50">
        <v>1</v>
      </c>
      <c r="B5" s="3" t="s">
        <v>22</v>
      </c>
      <c r="C5" s="5">
        <f>+'Avanzo eTitolo 1'!D11</f>
        <v>0</v>
      </c>
      <c r="D5" s="5">
        <f>+'Avanzo eTitolo 1'!E11</f>
        <v>0</v>
      </c>
      <c r="E5" s="5">
        <f>+'Avanzo eTitolo 1'!F11</f>
        <v>0</v>
      </c>
      <c r="F5" s="5">
        <f>+'Avanzo eTitolo 1'!G11</f>
        <v>0</v>
      </c>
      <c r="G5" s="5">
        <f>+'Avanzo eTitolo 1'!H11</f>
        <v>0</v>
      </c>
      <c r="H5" s="5">
        <f>SUM(E5:G5)</f>
        <v>0</v>
      </c>
    </row>
    <row r="6" spans="1:8" ht="24.75" customHeight="1">
      <c r="A6" s="50">
        <v>2</v>
      </c>
      <c r="B6" s="4" t="s">
        <v>95</v>
      </c>
      <c r="C6" s="5">
        <f>+TITOLO2!D14</f>
        <v>11027303.660000002</v>
      </c>
      <c r="D6" s="5">
        <f>+TITOLO2!E14</f>
        <v>13127078</v>
      </c>
      <c r="E6" s="5">
        <f>+TITOLO2!F14</f>
        <v>14089958</v>
      </c>
      <c r="F6" s="5">
        <f>+TITOLO2!G14</f>
        <v>14662828</v>
      </c>
      <c r="G6" s="5">
        <f>+TITOLO2!H14</f>
        <v>14895828</v>
      </c>
      <c r="H6" s="5">
        <f aca="true" t="shared" si="0" ref="H6:H15">SUM(E6:G6)</f>
        <v>43648614</v>
      </c>
    </row>
    <row r="7" spans="1:8" ht="24.75" customHeight="1">
      <c r="A7" s="50">
        <v>3</v>
      </c>
      <c r="B7" s="3" t="s">
        <v>147</v>
      </c>
      <c r="C7" s="5">
        <f>+'Titolo-3'!D17</f>
        <v>977228.21</v>
      </c>
      <c r="D7" s="5">
        <f>+'Titolo-3'!E17</f>
        <v>938107</v>
      </c>
      <c r="E7" s="5">
        <f>+'Titolo-3'!F17</f>
        <v>925750</v>
      </c>
      <c r="F7" s="43">
        <f>+'Titolo-3'!G17</f>
        <v>949500</v>
      </c>
      <c r="G7" s="43">
        <f>+'Titolo-3'!H17</f>
        <v>969500</v>
      </c>
      <c r="H7" s="5">
        <f t="shared" si="0"/>
        <v>2844750</v>
      </c>
    </row>
    <row r="8" spans="1:8" ht="39" customHeight="1">
      <c r="A8" s="50">
        <v>4</v>
      </c>
      <c r="B8" s="4" t="s">
        <v>23</v>
      </c>
      <c r="C8" s="5">
        <f>+TITOLO4!D19</f>
        <v>0</v>
      </c>
      <c r="D8" s="5">
        <f>+TITOLO4!E19</f>
        <v>25544.6</v>
      </c>
      <c r="E8" s="5">
        <f>+TITOLO4!F19</f>
        <v>0</v>
      </c>
      <c r="F8" s="43">
        <f>+TITOLO4!G19</f>
        <v>0</v>
      </c>
      <c r="G8" s="43">
        <f>+TITOLO4!H19</f>
        <v>0</v>
      </c>
      <c r="H8" s="5">
        <f t="shared" si="0"/>
        <v>0</v>
      </c>
    </row>
    <row r="9" spans="1:8" ht="24.75" customHeight="1">
      <c r="A9" s="50">
        <v>5</v>
      </c>
      <c r="B9" s="4" t="s">
        <v>24</v>
      </c>
      <c r="C9" s="5">
        <f>+titolo5!D12</f>
        <v>0</v>
      </c>
      <c r="D9" s="5">
        <f>+titolo5!E12</f>
        <v>207650</v>
      </c>
      <c r="E9" s="5">
        <f>+titolo5!F12</f>
        <v>1866716.06</v>
      </c>
      <c r="F9" s="5">
        <f>+titolo5!G12</f>
        <v>1866716.06</v>
      </c>
      <c r="G9" s="5">
        <f>+titolo5!H12</f>
        <v>1866716.06</v>
      </c>
      <c r="H9" s="5">
        <f>+titolo5!I12</f>
        <v>5600148.18</v>
      </c>
    </row>
    <row r="10" spans="1:8" ht="24.75" customHeight="1">
      <c r="A10" s="50">
        <v>6</v>
      </c>
      <c r="B10" s="4" t="s">
        <v>25</v>
      </c>
      <c r="C10" s="33">
        <f>+titolo6!D13</f>
        <v>65838.23000000001</v>
      </c>
      <c r="D10" s="5">
        <f>+titolo6!E13</f>
        <v>210000</v>
      </c>
      <c r="E10" s="5">
        <f>+titolo6!F13</f>
        <v>210000</v>
      </c>
      <c r="F10" s="43">
        <f>+titolo6!G13</f>
        <v>210000</v>
      </c>
      <c r="G10" s="43">
        <f>+titolo6!H13</f>
        <v>210000</v>
      </c>
      <c r="H10" s="5">
        <f t="shared" si="0"/>
        <v>630000</v>
      </c>
    </row>
    <row r="11" spans="1:8" ht="24.75" customHeight="1">
      <c r="A11" s="2" t="s">
        <v>4</v>
      </c>
      <c r="B11" s="3"/>
      <c r="C11" s="29">
        <f>SUM(C5:C10)</f>
        <v>12070370.100000001</v>
      </c>
      <c r="D11" s="29">
        <f>SUM(D5:D10)</f>
        <v>14508379.6</v>
      </c>
      <c r="E11" s="29">
        <f>SUM(E5:E10)</f>
        <v>17092424.06</v>
      </c>
      <c r="F11" s="29">
        <f>SUM(F5:F10)</f>
        <v>17689044.06</v>
      </c>
      <c r="G11" s="29">
        <f>SUM(G5:G10)</f>
        <v>17942044.06</v>
      </c>
      <c r="H11" s="29">
        <f t="shared" si="0"/>
        <v>52723512.17999999</v>
      </c>
    </row>
    <row r="12" spans="1:8" ht="24.75" customHeight="1">
      <c r="A12" s="3"/>
      <c r="B12" s="3"/>
      <c r="C12" s="3"/>
      <c r="D12" s="3"/>
      <c r="E12" s="3"/>
      <c r="F12" s="3"/>
      <c r="G12" s="3"/>
      <c r="H12" s="5"/>
    </row>
    <row r="13" spans="1:8" ht="18" customHeight="1">
      <c r="A13" s="3"/>
      <c r="B13" s="2" t="s">
        <v>19</v>
      </c>
      <c r="C13" s="43"/>
      <c r="D13" s="5">
        <v>478933.71</v>
      </c>
      <c r="E13" s="5">
        <f>+'Avanzo eTitolo 1'!F4</f>
        <v>0</v>
      </c>
      <c r="F13" s="5">
        <f>+'Avanzo eTitolo 1'!G4</f>
        <v>0</v>
      </c>
      <c r="G13" s="5">
        <f>+'Avanzo eTitolo 1'!H4</f>
        <v>0</v>
      </c>
      <c r="H13" s="5">
        <f t="shared" si="0"/>
        <v>0</v>
      </c>
    </row>
    <row r="14" spans="1:8" ht="18" customHeight="1">
      <c r="A14" s="3"/>
      <c r="B14" s="3"/>
      <c r="C14" s="3"/>
      <c r="D14" s="3"/>
      <c r="E14" s="3"/>
      <c r="F14" s="3"/>
      <c r="G14" s="3"/>
      <c r="H14" s="5"/>
    </row>
    <row r="15" spans="1:8" ht="18" customHeight="1">
      <c r="A15" s="2" t="s">
        <v>94</v>
      </c>
      <c r="B15" s="3"/>
      <c r="C15" s="29">
        <f>SUM(C11+C13)</f>
        <v>12070370.100000001</v>
      </c>
      <c r="D15" s="29">
        <f>SUM(D11+D13)</f>
        <v>14987313.31</v>
      </c>
      <c r="E15" s="29">
        <f>SUM(E11:E13)</f>
        <v>17092424.06</v>
      </c>
      <c r="F15" s="29">
        <f>SUM(F11:F13)</f>
        <v>17689044.06</v>
      </c>
      <c r="G15" s="29">
        <f>SUM(G11:G13)</f>
        <v>17942044.06</v>
      </c>
      <c r="H15" s="29">
        <f t="shared" si="0"/>
        <v>52723512.17999999</v>
      </c>
    </row>
    <row r="16" ht="18" customHeight="1">
      <c r="H16" s="28"/>
    </row>
    <row r="17" ht="18" customHeight="1">
      <c r="H17" s="28"/>
    </row>
    <row r="18" ht="18" customHeight="1"/>
    <row r="19" ht="18" customHeight="1"/>
    <row r="20" ht="18" customHeight="1"/>
    <row r="21" ht="18" customHeight="1"/>
    <row r="22" ht="18" customHeight="1"/>
    <row r="23" ht="18" customHeight="1"/>
  </sheetData>
  <sheetProtection/>
  <mergeCells count="1">
    <mergeCell ref="A1:H1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3">
      <selection activeCell="F76" sqref="F76"/>
    </sheetView>
  </sheetViews>
  <sheetFormatPr defaultColWidth="9.140625" defaultRowHeight="12.75"/>
  <cols>
    <col min="1" max="2" width="10.7109375" style="0" customWidth="1"/>
    <col min="3" max="3" width="25.7109375" style="0" customWidth="1"/>
    <col min="4" max="4" width="14.140625" style="0" customWidth="1"/>
    <col min="5" max="7" width="14.00390625" style="0" customWidth="1"/>
    <col min="8" max="8" width="14.421875" style="0" customWidth="1"/>
    <col min="9" max="9" width="20.7109375" style="0" customWidth="1"/>
  </cols>
  <sheetData>
    <row r="1" spans="1:9" ht="24.75" customHeight="1">
      <c r="A1" s="76" t="s">
        <v>198</v>
      </c>
      <c r="B1" s="76"/>
      <c r="C1" s="76"/>
      <c r="D1" s="76"/>
      <c r="E1" s="76"/>
      <c r="F1" s="76"/>
      <c r="G1" s="76"/>
      <c r="H1" s="76"/>
      <c r="I1" s="76"/>
    </row>
    <row r="2" spans="1:9" ht="24.75" customHeight="1">
      <c r="A2" s="3"/>
      <c r="B2" s="3"/>
      <c r="C2" s="3"/>
      <c r="D2" s="3"/>
      <c r="E2" s="3"/>
      <c r="F2" s="3"/>
      <c r="G2" s="3"/>
      <c r="H2" s="3"/>
      <c r="I2" s="3"/>
    </row>
    <row r="3" spans="1:9" s="12" customFormat="1" ht="39.75" customHeight="1">
      <c r="A3" s="11" t="s">
        <v>13</v>
      </c>
      <c r="B3" s="11" t="s">
        <v>0</v>
      </c>
      <c r="C3" s="8" t="s">
        <v>1</v>
      </c>
      <c r="D3" s="11" t="s">
        <v>28</v>
      </c>
      <c r="E3" s="23" t="s">
        <v>29</v>
      </c>
      <c r="F3" s="23">
        <v>2014</v>
      </c>
      <c r="G3" s="23">
        <v>2015</v>
      </c>
      <c r="H3" s="61">
        <v>2016</v>
      </c>
      <c r="I3" s="61" t="s">
        <v>34</v>
      </c>
    </row>
    <row r="4" spans="1:9" s="12" customFormat="1" ht="24.75" customHeight="1">
      <c r="A4" s="11"/>
      <c r="B4" s="19"/>
      <c r="C4" s="8" t="s">
        <v>27</v>
      </c>
      <c r="D4" s="8"/>
      <c r="E4" s="23"/>
      <c r="F4" s="26"/>
      <c r="G4" s="26"/>
      <c r="H4" s="8"/>
      <c r="I4" s="8"/>
    </row>
    <row r="5" spans="1:9" s="12" customFormat="1" ht="24.75" customHeight="1">
      <c r="A5" s="11"/>
      <c r="B5" s="97" t="s">
        <v>75</v>
      </c>
      <c r="C5" s="97"/>
      <c r="D5" s="97"/>
      <c r="E5" s="97"/>
      <c r="F5" s="60"/>
      <c r="G5" s="26"/>
      <c r="H5" s="8"/>
      <c r="I5" s="8"/>
    </row>
    <row r="6" spans="1:9" s="12" customFormat="1" ht="24.75" customHeight="1">
      <c r="A6" s="11"/>
      <c r="B6" s="97" t="s">
        <v>63</v>
      </c>
      <c r="C6" s="97"/>
      <c r="D6" s="97"/>
      <c r="E6" s="97"/>
      <c r="F6" s="60"/>
      <c r="G6" s="24"/>
      <c r="H6" s="8"/>
      <c r="I6" s="8"/>
    </row>
    <row r="7" spans="1:9" s="12" customFormat="1" ht="19.5" customHeight="1">
      <c r="A7" s="11"/>
      <c r="B7" s="89" t="s">
        <v>108</v>
      </c>
      <c r="C7" s="94"/>
      <c r="D7" s="94"/>
      <c r="E7" s="90"/>
      <c r="F7" s="22"/>
      <c r="G7" s="22"/>
      <c r="H7" s="8"/>
      <c r="I7" s="8"/>
    </row>
    <row r="8" spans="1:9" s="1" customFormat="1" ht="24.75" customHeight="1">
      <c r="A8" s="8">
        <v>1010103</v>
      </c>
      <c r="B8" s="8">
        <v>10</v>
      </c>
      <c r="C8" s="4" t="s">
        <v>65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f>SUM(F8:H8)</f>
        <v>0</v>
      </c>
    </row>
    <row r="9" spans="1:9" s="1" customFormat="1" ht="24.75" customHeight="1">
      <c r="A9" s="8">
        <v>1010103</v>
      </c>
      <c r="B9" s="8">
        <v>15</v>
      </c>
      <c r="C9" s="4" t="s">
        <v>64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f aca="true" t="shared" si="0" ref="I9:I84">SUM(F9:H9)</f>
        <v>0</v>
      </c>
    </row>
    <row r="10" spans="1:9" s="1" customFormat="1" ht="24.75" customHeight="1">
      <c r="A10" s="8">
        <v>1010103</v>
      </c>
      <c r="B10" s="8">
        <v>20</v>
      </c>
      <c r="C10" s="4" t="s">
        <v>66</v>
      </c>
      <c r="D10" s="10">
        <v>464.48</v>
      </c>
      <c r="E10" s="10">
        <v>2000</v>
      </c>
      <c r="F10" s="10">
        <v>2000</v>
      </c>
      <c r="G10" s="10">
        <v>2000</v>
      </c>
      <c r="H10" s="10">
        <v>2000</v>
      </c>
      <c r="I10" s="10">
        <f t="shared" si="0"/>
        <v>6000</v>
      </c>
    </row>
    <row r="11" spans="1:9" ht="24.75" customHeight="1">
      <c r="A11" s="8">
        <v>1010103</v>
      </c>
      <c r="B11" s="8">
        <v>25</v>
      </c>
      <c r="C11" s="4" t="s">
        <v>37</v>
      </c>
      <c r="D11" s="10">
        <v>11343.75</v>
      </c>
      <c r="E11" s="10">
        <v>12500</v>
      </c>
      <c r="F11" s="10">
        <v>11500</v>
      </c>
      <c r="G11" s="10">
        <v>11500</v>
      </c>
      <c r="H11" s="10">
        <v>11500</v>
      </c>
      <c r="I11" s="10">
        <f t="shared" si="0"/>
        <v>34500</v>
      </c>
    </row>
    <row r="12" spans="1:9" ht="24.75" customHeight="1">
      <c r="A12" s="8"/>
      <c r="B12" s="89" t="s">
        <v>67</v>
      </c>
      <c r="C12" s="90"/>
      <c r="D12" s="29">
        <f>SUM(D8:D11)</f>
        <v>11808.23</v>
      </c>
      <c r="E12" s="54">
        <f>SUM(E8:E11)</f>
        <v>14500</v>
      </c>
      <c r="F12" s="54">
        <f>SUM(F8:F11)</f>
        <v>13500</v>
      </c>
      <c r="G12" s="54">
        <f>SUM(G8:G11)</f>
        <v>13500</v>
      </c>
      <c r="H12" s="29">
        <f>SUM(H8:H11)</f>
        <v>13500</v>
      </c>
      <c r="I12" s="29">
        <f t="shared" si="0"/>
        <v>40500</v>
      </c>
    </row>
    <row r="13" spans="1:9" ht="24.75" customHeight="1">
      <c r="A13" s="4"/>
      <c r="B13" s="89" t="s">
        <v>68</v>
      </c>
      <c r="C13" s="90"/>
      <c r="D13" s="10"/>
      <c r="E13" s="31"/>
      <c r="F13" s="31"/>
      <c r="G13" s="31"/>
      <c r="H13" s="31"/>
      <c r="I13" s="10"/>
    </row>
    <row r="14" spans="1:9" ht="24.75" customHeight="1">
      <c r="A14" s="3">
        <v>1010107</v>
      </c>
      <c r="B14" s="3">
        <v>30</v>
      </c>
      <c r="C14" s="4" t="s">
        <v>38</v>
      </c>
      <c r="D14" s="10">
        <v>0</v>
      </c>
      <c r="E14" s="10">
        <v>0</v>
      </c>
      <c r="F14" s="43">
        <v>0</v>
      </c>
      <c r="G14" s="43">
        <v>0</v>
      </c>
      <c r="H14" s="43">
        <v>0</v>
      </c>
      <c r="I14" s="10">
        <f t="shared" si="0"/>
        <v>0</v>
      </c>
    </row>
    <row r="15" spans="1:9" ht="24.75" customHeight="1">
      <c r="A15" s="3"/>
      <c r="B15" s="89" t="s">
        <v>74</v>
      </c>
      <c r="C15" s="90"/>
      <c r="D15" s="29">
        <f>SUM(D14)</f>
        <v>0</v>
      </c>
      <c r="E15" s="29">
        <f>SUM(E14:E14)</f>
        <v>0</v>
      </c>
      <c r="F15" s="29">
        <f>SUM(F14:F14)</f>
        <v>0</v>
      </c>
      <c r="G15" s="29">
        <f>SUM(G14:G14)</f>
        <v>0</v>
      </c>
      <c r="H15" s="52">
        <f>SUM(H14:H14)</f>
        <v>0</v>
      </c>
      <c r="I15" s="29">
        <f t="shared" si="0"/>
        <v>0</v>
      </c>
    </row>
    <row r="16" spans="1:9" ht="24.75" customHeight="1">
      <c r="A16" s="3"/>
      <c r="B16" s="89" t="s">
        <v>111</v>
      </c>
      <c r="C16" s="90"/>
      <c r="D16" s="29">
        <f>SUM(D12+D15)</f>
        <v>11808.23</v>
      </c>
      <c r="E16" s="29">
        <f>SUM(E12+E15)</f>
        <v>14500</v>
      </c>
      <c r="F16" s="29">
        <f>SUM(F12+F15)</f>
        <v>13500</v>
      </c>
      <c r="G16" s="29">
        <f>SUM(G12+G15)</f>
        <v>13500</v>
      </c>
      <c r="H16" s="52">
        <f>SUM(H12+H15)</f>
        <v>13500</v>
      </c>
      <c r="I16" s="29">
        <f t="shared" si="0"/>
        <v>40500</v>
      </c>
    </row>
    <row r="17" spans="1:9" ht="24.75" customHeight="1">
      <c r="A17" s="3"/>
      <c r="B17" s="91" t="s">
        <v>69</v>
      </c>
      <c r="C17" s="92"/>
      <c r="D17" s="92"/>
      <c r="E17" s="93"/>
      <c r="F17" s="10"/>
      <c r="G17" s="10"/>
      <c r="H17" s="3"/>
      <c r="I17" s="10"/>
    </row>
    <row r="18" spans="1:9" ht="24.75" customHeight="1">
      <c r="A18" s="3"/>
      <c r="B18" s="91" t="s">
        <v>70</v>
      </c>
      <c r="C18" s="92"/>
      <c r="D18" s="92"/>
      <c r="E18" s="93"/>
      <c r="F18" s="10"/>
      <c r="G18" s="10"/>
      <c r="H18" s="3"/>
      <c r="I18" s="10"/>
    </row>
    <row r="19" spans="1:9" ht="24.75" customHeight="1">
      <c r="A19" s="3">
        <v>1010201</v>
      </c>
      <c r="B19" s="3">
        <v>35</v>
      </c>
      <c r="C19" s="4" t="s">
        <v>10</v>
      </c>
      <c r="D19" s="10">
        <v>29000</v>
      </c>
      <c r="E19" s="10">
        <v>24000</v>
      </c>
      <c r="F19" s="10">
        <v>24000</v>
      </c>
      <c r="G19" s="10">
        <v>24000</v>
      </c>
      <c r="H19" s="43">
        <v>24000</v>
      </c>
      <c r="I19" s="10">
        <f t="shared" si="0"/>
        <v>72000</v>
      </c>
    </row>
    <row r="20" spans="1:9" ht="24.75" customHeight="1">
      <c r="A20" s="3">
        <v>1010201</v>
      </c>
      <c r="B20" s="3">
        <v>36</v>
      </c>
      <c r="C20" s="4" t="s">
        <v>149</v>
      </c>
      <c r="D20" s="10">
        <v>2952.85</v>
      </c>
      <c r="E20" s="10">
        <v>0</v>
      </c>
      <c r="F20" s="10">
        <v>0</v>
      </c>
      <c r="G20" s="10">
        <v>0</v>
      </c>
      <c r="H20" s="43">
        <v>0</v>
      </c>
      <c r="I20" s="10">
        <f>SUM(F20:H20)</f>
        <v>0</v>
      </c>
    </row>
    <row r="21" spans="1:9" ht="24.75" customHeight="1">
      <c r="A21" s="3">
        <v>1010201</v>
      </c>
      <c r="B21" s="3">
        <v>40</v>
      </c>
      <c r="C21" s="4" t="s">
        <v>30</v>
      </c>
      <c r="D21" s="10">
        <v>31200</v>
      </c>
      <c r="E21" s="43">
        <v>31200</v>
      </c>
      <c r="F21" s="43">
        <v>31200</v>
      </c>
      <c r="G21" s="43">
        <v>31200</v>
      </c>
      <c r="H21" s="43">
        <v>31200</v>
      </c>
      <c r="I21" s="10">
        <f t="shared" si="0"/>
        <v>93600</v>
      </c>
    </row>
    <row r="22" spans="1:9" ht="24.75" customHeight="1">
      <c r="A22" s="3">
        <v>1010201</v>
      </c>
      <c r="B22" s="3">
        <v>45</v>
      </c>
      <c r="C22" s="4" t="s">
        <v>39</v>
      </c>
      <c r="D22" s="10">
        <v>15052.76</v>
      </c>
      <c r="E22" s="43">
        <v>12500</v>
      </c>
      <c r="F22" s="43">
        <v>12500</v>
      </c>
      <c r="G22" s="44">
        <v>12500</v>
      </c>
      <c r="H22" s="43">
        <v>12500</v>
      </c>
      <c r="I22" s="10">
        <f t="shared" si="0"/>
        <v>37500</v>
      </c>
    </row>
    <row r="23" spans="1:9" ht="24.75" customHeight="1">
      <c r="A23" s="3"/>
      <c r="B23" s="89" t="s">
        <v>73</v>
      </c>
      <c r="C23" s="90"/>
      <c r="D23" s="29">
        <f>SUM(D19:D22)</f>
        <v>78205.61</v>
      </c>
      <c r="E23" s="29">
        <f>SUM(E19:E22)</f>
        <v>67700</v>
      </c>
      <c r="F23" s="29">
        <f>SUM(F19:F22)</f>
        <v>67700</v>
      </c>
      <c r="G23" s="29">
        <f>SUM(G19:G22)</f>
        <v>67700</v>
      </c>
      <c r="H23" s="29">
        <f>SUM(H19:H22)</f>
        <v>67700</v>
      </c>
      <c r="I23" s="29">
        <f t="shared" si="0"/>
        <v>203100</v>
      </c>
    </row>
    <row r="24" spans="1:9" ht="24.75" customHeight="1">
      <c r="A24" s="3"/>
      <c r="B24" s="98" t="s">
        <v>71</v>
      </c>
      <c r="C24" s="98"/>
      <c r="D24" s="98"/>
      <c r="E24" s="98"/>
      <c r="F24" s="62"/>
      <c r="G24" s="49"/>
      <c r="H24" s="3"/>
      <c r="I24" s="10"/>
    </row>
    <row r="25" spans="1:9" ht="24.75" customHeight="1">
      <c r="A25" s="3">
        <v>1010202</v>
      </c>
      <c r="B25" s="3">
        <v>50</v>
      </c>
      <c r="C25" s="11" t="s">
        <v>31</v>
      </c>
      <c r="D25" s="10">
        <v>0</v>
      </c>
      <c r="E25" s="10">
        <v>500</v>
      </c>
      <c r="F25" s="10">
        <v>500</v>
      </c>
      <c r="G25" s="10">
        <v>500</v>
      </c>
      <c r="H25" s="43">
        <v>500</v>
      </c>
      <c r="I25" s="10">
        <f t="shared" si="0"/>
        <v>1500</v>
      </c>
    </row>
    <row r="26" spans="1:9" ht="24.75" customHeight="1">
      <c r="A26" s="3"/>
      <c r="B26" s="89" t="s">
        <v>72</v>
      </c>
      <c r="C26" s="90"/>
      <c r="D26" s="29">
        <f>SUM(D25)</f>
        <v>0</v>
      </c>
      <c r="E26" s="29">
        <f>SUM(E25)</f>
        <v>500</v>
      </c>
      <c r="F26" s="29">
        <f>SUM(F25)</f>
        <v>500</v>
      </c>
      <c r="G26" s="29">
        <f>SUM(G25)</f>
        <v>500</v>
      </c>
      <c r="H26" s="52">
        <f>+H25</f>
        <v>500</v>
      </c>
      <c r="I26" s="29">
        <f t="shared" si="0"/>
        <v>1500</v>
      </c>
    </row>
    <row r="27" spans="1:9" ht="24.75" customHeight="1">
      <c r="A27" s="3"/>
      <c r="B27" s="89" t="s">
        <v>76</v>
      </c>
      <c r="C27" s="90"/>
      <c r="D27" s="10"/>
      <c r="E27" s="10"/>
      <c r="F27" s="10"/>
      <c r="G27" s="10"/>
      <c r="H27" s="3"/>
      <c r="I27" s="10"/>
    </row>
    <row r="28" spans="1:9" ht="24.75" customHeight="1">
      <c r="A28" s="3">
        <v>1010203</v>
      </c>
      <c r="B28" s="3">
        <v>55</v>
      </c>
      <c r="C28" s="11" t="s">
        <v>40</v>
      </c>
      <c r="D28" s="10">
        <v>15858.27</v>
      </c>
      <c r="E28" s="27">
        <v>30000</v>
      </c>
      <c r="F28" s="27">
        <v>30000</v>
      </c>
      <c r="G28" s="27">
        <v>30000</v>
      </c>
      <c r="H28" s="43">
        <v>30000</v>
      </c>
      <c r="I28" s="10">
        <f t="shared" si="0"/>
        <v>90000</v>
      </c>
    </row>
    <row r="29" spans="1:9" ht="24.75" customHeight="1">
      <c r="A29" s="3">
        <v>1010203</v>
      </c>
      <c r="B29" s="3">
        <v>56</v>
      </c>
      <c r="C29" s="11" t="s">
        <v>126</v>
      </c>
      <c r="D29" s="10">
        <v>0</v>
      </c>
      <c r="E29" s="27">
        <v>0</v>
      </c>
      <c r="F29" s="27">
        <v>0</v>
      </c>
      <c r="G29" s="27">
        <v>0</v>
      </c>
      <c r="H29" s="43">
        <v>0</v>
      </c>
      <c r="I29" s="10">
        <f t="shared" si="0"/>
        <v>0</v>
      </c>
    </row>
    <row r="30" spans="1:9" ht="24.75" customHeight="1">
      <c r="A30" s="3">
        <v>1010203</v>
      </c>
      <c r="B30" s="3">
        <v>60</v>
      </c>
      <c r="C30" s="11" t="s">
        <v>52</v>
      </c>
      <c r="D30" s="10">
        <v>1702.68</v>
      </c>
      <c r="E30" s="43">
        <v>2500</v>
      </c>
      <c r="F30" s="43">
        <v>3000</v>
      </c>
      <c r="G30" s="43">
        <v>3000</v>
      </c>
      <c r="H30" s="43">
        <v>3000</v>
      </c>
      <c r="I30" s="10">
        <f t="shared" si="0"/>
        <v>9000</v>
      </c>
    </row>
    <row r="31" spans="1:9" ht="24.75" customHeight="1">
      <c r="A31" s="3">
        <v>1010203</v>
      </c>
      <c r="B31" s="3">
        <v>65</v>
      </c>
      <c r="C31" s="11" t="s">
        <v>41</v>
      </c>
      <c r="D31" s="10">
        <v>0</v>
      </c>
      <c r="E31" s="43">
        <v>500</v>
      </c>
      <c r="F31" s="43">
        <v>500</v>
      </c>
      <c r="G31" s="44">
        <v>500</v>
      </c>
      <c r="H31" s="43">
        <v>500</v>
      </c>
      <c r="I31" s="10">
        <f t="shared" si="0"/>
        <v>1500</v>
      </c>
    </row>
    <row r="32" spans="1:9" ht="24.75" customHeight="1">
      <c r="A32" s="3"/>
      <c r="B32" s="89" t="s">
        <v>77</v>
      </c>
      <c r="C32" s="90"/>
      <c r="D32" s="29">
        <f>SUM(D28:D31)</f>
        <v>17560.95</v>
      </c>
      <c r="E32" s="29">
        <f>SUM(E28:E31)</f>
        <v>33000</v>
      </c>
      <c r="F32" s="29">
        <f>SUM(F28:F31)</f>
        <v>33500</v>
      </c>
      <c r="G32" s="29">
        <f>SUM(G28:G31)</f>
        <v>33500</v>
      </c>
      <c r="H32" s="29">
        <f>SUM(H28:H31)</f>
        <v>33500</v>
      </c>
      <c r="I32" s="29">
        <f t="shared" si="0"/>
        <v>100500</v>
      </c>
    </row>
    <row r="33" spans="1:9" ht="24.75" customHeight="1">
      <c r="A33" s="3"/>
      <c r="B33" s="89" t="s">
        <v>78</v>
      </c>
      <c r="C33" s="90"/>
      <c r="D33" s="10"/>
      <c r="E33" s="10"/>
      <c r="F33" s="10"/>
      <c r="G33" s="10"/>
      <c r="H33" s="3"/>
      <c r="I33" s="10"/>
    </row>
    <row r="34" spans="1:9" ht="24.75" customHeight="1">
      <c r="A34" s="3">
        <v>1010205</v>
      </c>
      <c r="B34" s="3">
        <v>70</v>
      </c>
      <c r="C34" s="4" t="s">
        <v>43</v>
      </c>
      <c r="D34" s="10">
        <v>3000</v>
      </c>
      <c r="E34" s="10">
        <v>5000</v>
      </c>
      <c r="F34" s="10">
        <v>3000</v>
      </c>
      <c r="G34" s="10">
        <v>3000</v>
      </c>
      <c r="H34" s="10">
        <v>3000</v>
      </c>
      <c r="I34" s="10">
        <f t="shared" si="0"/>
        <v>9000</v>
      </c>
    </row>
    <row r="35" spans="1:9" ht="24.75" customHeight="1">
      <c r="A35" s="3"/>
      <c r="B35" s="89" t="s">
        <v>79</v>
      </c>
      <c r="C35" s="90"/>
      <c r="D35" s="52">
        <f>+D34</f>
        <v>3000</v>
      </c>
      <c r="E35" s="52">
        <f>+E34</f>
        <v>5000</v>
      </c>
      <c r="F35" s="52">
        <f>+F34</f>
        <v>3000</v>
      </c>
      <c r="G35" s="52">
        <f>+G34</f>
        <v>3000</v>
      </c>
      <c r="H35" s="52">
        <f>+H34</f>
        <v>3000</v>
      </c>
      <c r="I35" s="29">
        <f t="shared" si="0"/>
        <v>9000</v>
      </c>
    </row>
    <row r="36" spans="1:9" ht="24.75" customHeight="1">
      <c r="A36" s="3"/>
      <c r="B36" s="89" t="s">
        <v>80</v>
      </c>
      <c r="C36" s="90"/>
      <c r="D36" s="27"/>
      <c r="E36" s="10"/>
      <c r="F36" s="10"/>
      <c r="G36" s="10"/>
      <c r="H36" s="10"/>
      <c r="I36" s="10"/>
    </row>
    <row r="37" spans="1:9" ht="24.75" customHeight="1">
      <c r="A37" s="3">
        <v>1010207</v>
      </c>
      <c r="B37" s="4">
        <v>75</v>
      </c>
      <c r="C37" s="11" t="s">
        <v>44</v>
      </c>
      <c r="D37" s="43">
        <v>5367.99</v>
      </c>
      <c r="E37" s="43">
        <v>5000</v>
      </c>
      <c r="F37" s="45">
        <v>4700</v>
      </c>
      <c r="G37" s="45">
        <v>4700</v>
      </c>
      <c r="H37" s="10">
        <v>4700</v>
      </c>
      <c r="I37" s="10">
        <f>SUM(F37:H37)</f>
        <v>14100</v>
      </c>
    </row>
    <row r="38" spans="1:9" ht="24.75" customHeight="1">
      <c r="A38" s="3">
        <v>1010207</v>
      </c>
      <c r="B38" s="4">
        <v>76</v>
      </c>
      <c r="C38" s="11" t="s">
        <v>159</v>
      </c>
      <c r="D38" s="43">
        <v>139559.82</v>
      </c>
      <c r="E38" s="43">
        <v>200000</v>
      </c>
      <c r="F38" s="45">
        <v>150000</v>
      </c>
      <c r="G38" s="45">
        <v>150000</v>
      </c>
      <c r="H38" s="10">
        <v>150000</v>
      </c>
      <c r="I38" s="10">
        <f t="shared" si="0"/>
        <v>450000</v>
      </c>
    </row>
    <row r="39" spans="1:9" ht="24.75" customHeight="1">
      <c r="A39" s="3"/>
      <c r="B39" s="89" t="s">
        <v>81</v>
      </c>
      <c r="C39" s="90"/>
      <c r="D39" s="52">
        <f aca="true" t="shared" si="1" ref="D39:I39">SUM(D37:D38)</f>
        <v>144927.81</v>
      </c>
      <c r="E39" s="52">
        <f t="shared" si="1"/>
        <v>205000</v>
      </c>
      <c r="F39" s="52">
        <f t="shared" si="1"/>
        <v>154700</v>
      </c>
      <c r="G39" s="52">
        <f t="shared" si="1"/>
        <v>154700</v>
      </c>
      <c r="H39" s="52">
        <f t="shared" si="1"/>
        <v>154700</v>
      </c>
      <c r="I39" s="52">
        <f t="shared" si="1"/>
        <v>464100</v>
      </c>
    </row>
    <row r="40" spans="1:9" ht="24.75" customHeight="1">
      <c r="A40" s="3"/>
      <c r="B40" s="89" t="s">
        <v>82</v>
      </c>
      <c r="C40" s="90"/>
      <c r="D40" s="43"/>
      <c r="E40" s="10"/>
      <c r="F40" s="45"/>
      <c r="G40" s="45"/>
      <c r="H40" s="10"/>
      <c r="I40" s="10"/>
    </row>
    <row r="41" spans="1:9" ht="24.75" customHeight="1">
      <c r="A41" s="3">
        <v>1010211</v>
      </c>
      <c r="B41" s="4">
        <v>80</v>
      </c>
      <c r="C41" s="11" t="s">
        <v>42</v>
      </c>
      <c r="D41" s="10">
        <v>0</v>
      </c>
      <c r="E41" s="10">
        <v>58862</v>
      </c>
      <c r="F41" s="45">
        <v>107178</v>
      </c>
      <c r="G41" s="45">
        <v>107198</v>
      </c>
      <c r="H41" s="10">
        <v>107198</v>
      </c>
      <c r="I41" s="10">
        <f t="shared" si="0"/>
        <v>321574</v>
      </c>
    </row>
    <row r="42" spans="1:9" ht="24.75" customHeight="1">
      <c r="A42" s="3"/>
      <c r="B42" s="89" t="s">
        <v>83</v>
      </c>
      <c r="C42" s="90"/>
      <c r="D42" s="29">
        <f>SUM(D41)</f>
        <v>0</v>
      </c>
      <c r="E42" s="29">
        <f>SUM(E41)</f>
        <v>58862</v>
      </c>
      <c r="F42" s="29">
        <f>SUM(F41)</f>
        <v>107178</v>
      </c>
      <c r="G42" s="29">
        <f>SUM(G41)</f>
        <v>107198</v>
      </c>
      <c r="H42" s="29">
        <f>SUM(H41)</f>
        <v>107198</v>
      </c>
      <c r="I42" s="29">
        <f t="shared" si="0"/>
        <v>321574</v>
      </c>
    </row>
    <row r="43" spans="1:9" ht="24.75" customHeight="1">
      <c r="A43" s="3"/>
      <c r="B43" s="89" t="s">
        <v>112</v>
      </c>
      <c r="C43" s="90"/>
      <c r="D43" s="29">
        <f>SUM(D23+D26+D32+D35+D39+D42)</f>
        <v>243694.37</v>
      </c>
      <c r="E43" s="29">
        <f>SUM(E23+E26+E32+E35+E39+E42)</f>
        <v>370062</v>
      </c>
      <c r="F43" s="52">
        <f>SUM(F23+F26+F32+F35+F39+F42)</f>
        <v>366578</v>
      </c>
      <c r="G43" s="52">
        <f>SUM(G23+G26+G32+G35+G39+G42)</f>
        <v>366598</v>
      </c>
      <c r="H43" s="29">
        <f>SUM(H23+H26+H32+H35+H39+H42)</f>
        <v>366598</v>
      </c>
      <c r="I43" s="29">
        <f t="shared" si="0"/>
        <v>1099774</v>
      </c>
    </row>
    <row r="44" spans="1:9" ht="24.75" customHeight="1">
      <c r="A44" s="3"/>
      <c r="B44" s="89" t="s">
        <v>113</v>
      </c>
      <c r="C44" s="90"/>
      <c r="D44" s="29">
        <f>SUM(D16+D43)</f>
        <v>255502.6</v>
      </c>
      <c r="E44" s="29">
        <f>SUM(E16+E43)</f>
        <v>384562</v>
      </c>
      <c r="F44" s="52">
        <f>SUM(F16+F43)</f>
        <v>380078</v>
      </c>
      <c r="G44" s="52">
        <f>SUM(G16+G43)</f>
        <v>380098</v>
      </c>
      <c r="H44" s="29">
        <f>SUM(H16+H43)</f>
        <v>380098</v>
      </c>
      <c r="I44" s="29">
        <f t="shared" si="0"/>
        <v>1140274</v>
      </c>
    </row>
    <row r="45" spans="1:9" ht="24.75" customHeight="1">
      <c r="A45" s="3"/>
      <c r="B45" s="98" t="s">
        <v>84</v>
      </c>
      <c r="C45" s="98"/>
      <c r="D45" s="98"/>
      <c r="E45" s="98"/>
      <c r="F45" s="49"/>
      <c r="G45" s="49"/>
      <c r="H45" s="10"/>
      <c r="I45" s="10"/>
    </row>
    <row r="46" spans="1:9" ht="24.75" customHeight="1">
      <c r="A46" s="3"/>
      <c r="B46" s="89" t="s">
        <v>85</v>
      </c>
      <c r="C46" s="90"/>
      <c r="D46" s="43"/>
      <c r="E46" s="10"/>
      <c r="F46" s="45"/>
      <c r="G46" s="45"/>
      <c r="H46" s="10"/>
      <c r="I46" s="10"/>
    </row>
    <row r="47" spans="1:9" ht="24.75" customHeight="1">
      <c r="A47" s="3"/>
      <c r="B47" s="89" t="s">
        <v>151</v>
      </c>
      <c r="C47" s="90"/>
      <c r="D47" s="10"/>
      <c r="E47" s="10"/>
      <c r="F47" s="10"/>
      <c r="G47" s="10"/>
      <c r="H47" s="3"/>
      <c r="I47" s="10"/>
    </row>
    <row r="48" spans="1:9" ht="24.75" customHeight="1">
      <c r="A48" s="3">
        <v>1090501</v>
      </c>
      <c r="B48" s="3">
        <v>81</v>
      </c>
      <c r="C48" s="4" t="s">
        <v>132</v>
      </c>
      <c r="D48" s="10">
        <v>0</v>
      </c>
      <c r="E48" s="10">
        <v>0</v>
      </c>
      <c r="F48" s="43">
        <v>0</v>
      </c>
      <c r="G48" s="44">
        <v>0</v>
      </c>
      <c r="H48" s="43">
        <v>0</v>
      </c>
      <c r="I48" s="10">
        <f t="shared" si="0"/>
        <v>0</v>
      </c>
    </row>
    <row r="49" spans="1:9" ht="24.75" customHeight="1">
      <c r="A49" s="3">
        <v>1090501</v>
      </c>
      <c r="B49" s="3">
        <v>82</v>
      </c>
      <c r="C49" s="4" t="s">
        <v>133</v>
      </c>
      <c r="D49" s="10">
        <v>0</v>
      </c>
      <c r="E49" s="10">
        <v>0</v>
      </c>
      <c r="F49" s="43">
        <v>0</v>
      </c>
      <c r="G49" s="63">
        <v>0</v>
      </c>
      <c r="H49" s="43">
        <v>0</v>
      </c>
      <c r="I49" s="10">
        <f t="shared" si="0"/>
        <v>0</v>
      </c>
    </row>
    <row r="50" spans="1:9" ht="24.75" customHeight="1">
      <c r="A50" s="3">
        <v>1090501</v>
      </c>
      <c r="B50" s="3">
        <v>83</v>
      </c>
      <c r="C50" s="4" t="s">
        <v>121</v>
      </c>
      <c r="D50" s="10">
        <v>60000</v>
      </c>
      <c r="E50" s="10">
        <v>60000</v>
      </c>
      <c r="F50" s="43">
        <v>60000</v>
      </c>
      <c r="G50" s="43">
        <v>60000</v>
      </c>
      <c r="H50" s="43">
        <v>60000</v>
      </c>
      <c r="I50" s="10">
        <f t="shared" si="0"/>
        <v>180000</v>
      </c>
    </row>
    <row r="51" spans="1:9" ht="24.75" customHeight="1">
      <c r="A51" s="3">
        <v>1090501</v>
      </c>
      <c r="B51" s="3">
        <v>84</v>
      </c>
      <c r="C51" s="4" t="s">
        <v>122</v>
      </c>
      <c r="D51" s="10">
        <v>0</v>
      </c>
      <c r="E51" s="10">
        <v>0</v>
      </c>
      <c r="F51" s="43">
        <v>0</v>
      </c>
      <c r="G51" s="43">
        <v>0</v>
      </c>
      <c r="H51" s="43">
        <v>0</v>
      </c>
      <c r="I51" s="10">
        <f t="shared" si="0"/>
        <v>0</v>
      </c>
    </row>
    <row r="52" spans="1:9" ht="24.75" customHeight="1">
      <c r="A52" s="3">
        <v>1090501</v>
      </c>
      <c r="B52" s="3">
        <v>86</v>
      </c>
      <c r="C52" s="4" t="s">
        <v>123</v>
      </c>
      <c r="D52" s="10">
        <v>8035.25</v>
      </c>
      <c r="E52" s="10">
        <v>9000</v>
      </c>
      <c r="F52" s="43">
        <v>9500</v>
      </c>
      <c r="G52" s="43">
        <v>9500</v>
      </c>
      <c r="H52" s="43">
        <v>9500</v>
      </c>
      <c r="I52" s="10">
        <f>SUM(F52:H52)</f>
        <v>28500</v>
      </c>
    </row>
    <row r="53" spans="1:9" ht="24.75" customHeight="1">
      <c r="A53" s="3">
        <v>1090501</v>
      </c>
      <c r="B53" s="3">
        <v>95</v>
      </c>
      <c r="C53" s="4" t="s">
        <v>140</v>
      </c>
      <c r="D53" s="10">
        <v>5869.58</v>
      </c>
      <c r="E53" s="10">
        <v>7000</v>
      </c>
      <c r="F53" s="43">
        <v>8000</v>
      </c>
      <c r="G53" s="43">
        <v>8000</v>
      </c>
      <c r="H53" s="43">
        <v>8000</v>
      </c>
      <c r="I53" s="10">
        <f>SUM(F53:H53)</f>
        <v>24000</v>
      </c>
    </row>
    <row r="54" spans="1:9" ht="24.75" customHeight="1">
      <c r="A54" s="3">
        <v>1090501</v>
      </c>
      <c r="B54" s="3">
        <v>87</v>
      </c>
      <c r="C54" s="4" t="s">
        <v>141</v>
      </c>
      <c r="D54" s="10">
        <v>14400</v>
      </c>
      <c r="E54" s="10">
        <v>14400</v>
      </c>
      <c r="F54" s="43">
        <v>14400</v>
      </c>
      <c r="G54" s="43">
        <v>14400</v>
      </c>
      <c r="H54" s="43">
        <v>14400</v>
      </c>
      <c r="I54" s="10">
        <f>SUM(F54:H54)</f>
        <v>43200</v>
      </c>
    </row>
    <row r="55" spans="1:9" ht="24.75" customHeight="1">
      <c r="A55" s="3">
        <v>1090501</v>
      </c>
      <c r="B55" s="3">
        <v>99</v>
      </c>
      <c r="C55" s="4" t="s">
        <v>142</v>
      </c>
      <c r="D55" s="10">
        <v>0</v>
      </c>
      <c r="E55" s="10">
        <v>0</v>
      </c>
      <c r="F55" s="43">
        <v>0</v>
      </c>
      <c r="G55" s="43">
        <v>0</v>
      </c>
      <c r="H55" s="43">
        <v>0</v>
      </c>
      <c r="I55" s="10">
        <f>SUM(F55:H55)</f>
        <v>0</v>
      </c>
    </row>
    <row r="56" spans="1:9" ht="24.75" customHeight="1">
      <c r="A56" s="3">
        <v>1090501</v>
      </c>
      <c r="B56" s="3">
        <v>100</v>
      </c>
      <c r="C56" s="4" t="s">
        <v>143</v>
      </c>
      <c r="D56" s="10">
        <v>3820.72</v>
      </c>
      <c r="E56" s="10">
        <v>5000</v>
      </c>
      <c r="F56" s="43">
        <v>5000</v>
      </c>
      <c r="G56" s="43">
        <v>5000</v>
      </c>
      <c r="H56" s="43">
        <v>5000</v>
      </c>
      <c r="I56" s="10">
        <f>SUM(F56:H56)</f>
        <v>15000</v>
      </c>
    </row>
    <row r="57" spans="1:9" ht="24.75" customHeight="1">
      <c r="A57" s="3"/>
      <c r="B57" s="89" t="s">
        <v>127</v>
      </c>
      <c r="C57" s="90"/>
      <c r="D57" s="29">
        <f>SUM(D48:D56)</f>
        <v>92125.55</v>
      </c>
      <c r="E57" s="29">
        <f>SUM(E48:E56)</f>
        <v>95400</v>
      </c>
      <c r="F57" s="29">
        <f>SUM(F48:F56)</f>
        <v>96900</v>
      </c>
      <c r="G57" s="29">
        <f>SUM(G48:G56)</f>
        <v>96900</v>
      </c>
      <c r="H57" s="29">
        <f>SUM(H48:H56)</f>
        <v>96900</v>
      </c>
      <c r="I57" s="29">
        <f t="shared" si="0"/>
        <v>290700</v>
      </c>
    </row>
    <row r="58" spans="1:9" ht="24.75" customHeight="1">
      <c r="A58" s="3"/>
      <c r="B58" s="89" t="s">
        <v>86</v>
      </c>
      <c r="C58" s="90"/>
      <c r="D58" s="43"/>
      <c r="E58" s="10"/>
      <c r="F58" s="45"/>
      <c r="G58" s="45"/>
      <c r="H58" s="10"/>
      <c r="I58" s="10"/>
    </row>
    <row r="59" spans="1:9" ht="24.75" customHeight="1">
      <c r="A59" s="3">
        <v>1090503</v>
      </c>
      <c r="B59" s="4">
        <v>85</v>
      </c>
      <c r="C59" s="11" t="s">
        <v>144</v>
      </c>
      <c r="D59" s="43">
        <v>100000</v>
      </c>
      <c r="E59" s="10">
        <v>126000</v>
      </c>
      <c r="F59" s="45">
        <v>126000</v>
      </c>
      <c r="G59" s="45">
        <v>150000</v>
      </c>
      <c r="H59" s="10">
        <v>150000</v>
      </c>
      <c r="I59" s="10">
        <f t="shared" si="0"/>
        <v>426000</v>
      </c>
    </row>
    <row r="60" spans="1:9" ht="24.75" customHeight="1">
      <c r="A60" s="3">
        <v>1090503</v>
      </c>
      <c r="B60" s="4">
        <v>85</v>
      </c>
      <c r="C60" s="11" t="s">
        <v>126</v>
      </c>
      <c r="D60" s="43">
        <v>0</v>
      </c>
      <c r="E60" s="43">
        <v>0</v>
      </c>
      <c r="F60" s="43">
        <v>0</v>
      </c>
      <c r="G60" s="43">
        <v>0</v>
      </c>
      <c r="H60" s="10">
        <v>0</v>
      </c>
      <c r="I60" s="10">
        <f t="shared" si="0"/>
        <v>0</v>
      </c>
    </row>
    <row r="61" spans="1:9" ht="24.75" customHeight="1">
      <c r="A61" s="3">
        <v>1090503</v>
      </c>
      <c r="B61" s="4">
        <v>90</v>
      </c>
      <c r="C61" s="11" t="s">
        <v>181</v>
      </c>
      <c r="D61" s="43">
        <v>0</v>
      </c>
      <c r="E61" s="43">
        <v>0</v>
      </c>
      <c r="F61" s="43">
        <v>0</v>
      </c>
      <c r="G61" s="43">
        <v>0</v>
      </c>
      <c r="H61" s="10">
        <v>0</v>
      </c>
      <c r="I61" s="10">
        <v>0</v>
      </c>
    </row>
    <row r="62" spans="1:9" ht="51" customHeight="1">
      <c r="A62" s="3">
        <v>1090503</v>
      </c>
      <c r="B62" s="4">
        <v>86</v>
      </c>
      <c r="C62" s="11" t="s">
        <v>152</v>
      </c>
      <c r="D62" s="43">
        <v>0</v>
      </c>
      <c r="E62" s="43">
        <v>0</v>
      </c>
      <c r="F62" s="43">
        <v>0</v>
      </c>
      <c r="G62" s="43">
        <v>0</v>
      </c>
      <c r="H62" s="10">
        <v>0</v>
      </c>
      <c r="I62" s="10">
        <f t="shared" si="0"/>
        <v>0</v>
      </c>
    </row>
    <row r="63" spans="1:9" ht="48.75" customHeight="1">
      <c r="A63" s="3">
        <v>1090503</v>
      </c>
      <c r="B63" s="4">
        <v>88</v>
      </c>
      <c r="C63" s="11" t="s">
        <v>40</v>
      </c>
      <c r="D63" s="43">
        <v>0</v>
      </c>
      <c r="E63" s="43">
        <v>0</v>
      </c>
      <c r="F63" s="43">
        <v>0</v>
      </c>
      <c r="G63" s="43">
        <v>0</v>
      </c>
      <c r="H63" s="10">
        <v>0</v>
      </c>
      <c r="I63" s="10">
        <f t="shared" si="0"/>
        <v>0</v>
      </c>
    </row>
    <row r="64" spans="1:9" ht="51" customHeight="1">
      <c r="A64" s="3">
        <v>1090503</v>
      </c>
      <c r="B64" s="4">
        <v>137</v>
      </c>
      <c r="C64" s="67" t="s">
        <v>166</v>
      </c>
      <c r="D64" s="43">
        <v>683534.93</v>
      </c>
      <c r="E64" s="43">
        <v>950000</v>
      </c>
      <c r="F64" s="43">
        <v>0</v>
      </c>
      <c r="G64" s="43">
        <v>0</v>
      </c>
      <c r="H64" s="10">
        <v>0</v>
      </c>
      <c r="I64" s="10">
        <f t="shared" si="0"/>
        <v>0</v>
      </c>
    </row>
    <row r="65" spans="1:9" ht="51" customHeight="1">
      <c r="A65" s="3">
        <v>1090503</v>
      </c>
      <c r="B65" s="4">
        <v>129</v>
      </c>
      <c r="C65" s="11" t="s">
        <v>176</v>
      </c>
      <c r="D65" s="43">
        <v>8907345.23</v>
      </c>
      <c r="E65" s="43">
        <v>9630000</v>
      </c>
      <c r="F65" s="43">
        <v>10455000</v>
      </c>
      <c r="G65" s="43">
        <v>10919000</v>
      </c>
      <c r="H65" s="43">
        <v>11040000</v>
      </c>
      <c r="I65" s="10">
        <f t="shared" si="0"/>
        <v>32414000</v>
      </c>
    </row>
    <row r="66" spans="1:9" ht="51" customHeight="1">
      <c r="A66" s="3">
        <v>1090503</v>
      </c>
      <c r="B66" s="4">
        <v>140</v>
      </c>
      <c r="C66" s="11" t="s">
        <v>188</v>
      </c>
      <c r="D66" s="43">
        <v>308843.06</v>
      </c>
      <c r="E66" s="43">
        <v>345000</v>
      </c>
      <c r="F66" s="43">
        <v>431400</v>
      </c>
      <c r="G66" s="43">
        <v>500000</v>
      </c>
      <c r="H66" s="43">
        <v>550000</v>
      </c>
      <c r="I66" s="10">
        <f t="shared" si="0"/>
        <v>1481400</v>
      </c>
    </row>
    <row r="67" spans="1:9" ht="51" customHeight="1">
      <c r="A67" s="3">
        <v>1090503</v>
      </c>
      <c r="B67" s="4">
        <v>133</v>
      </c>
      <c r="C67" s="11" t="s">
        <v>182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10">
        <f t="shared" si="0"/>
        <v>0</v>
      </c>
    </row>
    <row r="68" spans="1:9" ht="38.25" customHeight="1">
      <c r="A68" s="3">
        <v>1090503</v>
      </c>
      <c r="B68" s="4">
        <v>130</v>
      </c>
      <c r="C68" s="11" t="s">
        <v>177</v>
      </c>
      <c r="D68" s="43">
        <v>1244995.3</v>
      </c>
      <c r="E68" s="43">
        <v>2310000</v>
      </c>
      <c r="F68" s="43">
        <v>3260000</v>
      </c>
      <c r="G68" s="43">
        <v>3300000</v>
      </c>
      <c r="H68" s="10">
        <v>3350000</v>
      </c>
      <c r="I68" s="10">
        <f t="shared" si="0"/>
        <v>9910000</v>
      </c>
    </row>
    <row r="69" spans="1:9" ht="24.75" customHeight="1">
      <c r="A69" s="3"/>
      <c r="B69" s="89" t="s">
        <v>87</v>
      </c>
      <c r="C69" s="90"/>
      <c r="D69" s="52">
        <f aca="true" t="shared" si="2" ref="D69:I69">SUM(D59:D68)</f>
        <v>11244718.520000001</v>
      </c>
      <c r="E69" s="52">
        <f t="shared" si="2"/>
        <v>13361000</v>
      </c>
      <c r="F69" s="52">
        <f t="shared" si="2"/>
        <v>14272400</v>
      </c>
      <c r="G69" s="52">
        <f t="shared" si="2"/>
        <v>14869000</v>
      </c>
      <c r="H69" s="52">
        <f t="shared" si="2"/>
        <v>15090000</v>
      </c>
      <c r="I69" s="52">
        <f t="shared" si="2"/>
        <v>44231400</v>
      </c>
    </row>
    <row r="70" spans="1:9" ht="24.75" customHeight="1">
      <c r="A70" s="3"/>
      <c r="B70" s="89" t="s">
        <v>183</v>
      </c>
      <c r="C70" s="90"/>
      <c r="D70" s="57"/>
      <c r="E70" s="52"/>
      <c r="F70" s="52"/>
      <c r="G70" s="52"/>
      <c r="H70" s="52"/>
      <c r="I70" s="52"/>
    </row>
    <row r="71" spans="1:9" ht="24.75" customHeight="1">
      <c r="A71" s="3">
        <v>1090505</v>
      </c>
      <c r="B71" s="66">
        <v>150</v>
      </c>
      <c r="C71" s="72" t="s">
        <v>186</v>
      </c>
      <c r="D71" s="73">
        <v>75000</v>
      </c>
      <c r="E71" s="45">
        <v>0</v>
      </c>
      <c r="F71" s="45">
        <v>0</v>
      </c>
      <c r="G71" s="45">
        <v>0</v>
      </c>
      <c r="H71" s="45">
        <v>0</v>
      </c>
      <c r="I71" s="45">
        <f>+F71+G71+H71</f>
        <v>0</v>
      </c>
    </row>
    <row r="72" spans="1:9" ht="24.75" customHeight="1">
      <c r="A72" s="3">
        <v>1090505</v>
      </c>
      <c r="B72" s="66">
        <v>152</v>
      </c>
      <c r="C72" s="72" t="s">
        <v>189</v>
      </c>
      <c r="D72" s="73">
        <v>48263.82</v>
      </c>
      <c r="E72" s="45">
        <v>213000</v>
      </c>
      <c r="F72" s="45">
        <v>213000</v>
      </c>
      <c r="G72" s="45">
        <v>213000</v>
      </c>
      <c r="H72" s="45">
        <v>245000</v>
      </c>
      <c r="I72" s="45">
        <f>+F72+G72+H72</f>
        <v>671000</v>
      </c>
    </row>
    <row r="73" spans="1:9" ht="24.75" customHeight="1">
      <c r="A73" s="3">
        <v>1090505</v>
      </c>
      <c r="B73" s="66">
        <v>155</v>
      </c>
      <c r="C73" s="72" t="s">
        <v>185</v>
      </c>
      <c r="D73" s="73">
        <v>22790.67</v>
      </c>
      <c r="E73" s="45">
        <v>47000</v>
      </c>
      <c r="F73" s="45">
        <v>47000</v>
      </c>
      <c r="G73" s="45">
        <v>47000</v>
      </c>
      <c r="H73" s="45">
        <v>47000</v>
      </c>
      <c r="I73" s="45">
        <f>+F73+G73+H73</f>
        <v>141000</v>
      </c>
    </row>
    <row r="74" spans="1:9" ht="24.75" customHeight="1">
      <c r="A74" s="3">
        <v>1090505</v>
      </c>
      <c r="B74" s="66">
        <v>160</v>
      </c>
      <c r="C74" s="72" t="s">
        <v>205</v>
      </c>
      <c r="D74" s="73">
        <v>0</v>
      </c>
      <c r="E74" s="45">
        <v>334806.71</v>
      </c>
      <c r="F74" s="45">
        <v>0</v>
      </c>
      <c r="G74" s="45">
        <v>0</v>
      </c>
      <c r="H74" s="45">
        <v>0</v>
      </c>
      <c r="I74" s="45">
        <v>0</v>
      </c>
    </row>
    <row r="75" spans="1:9" ht="24.75" customHeight="1">
      <c r="A75" s="3">
        <v>1090505</v>
      </c>
      <c r="B75" s="66">
        <v>175</v>
      </c>
      <c r="C75" s="72" t="s">
        <v>207</v>
      </c>
      <c r="D75" s="73">
        <v>0</v>
      </c>
      <c r="E75" s="45">
        <v>102000</v>
      </c>
      <c r="F75" s="45">
        <v>0</v>
      </c>
      <c r="G75" s="45">
        <v>0</v>
      </c>
      <c r="H75" s="45">
        <v>0</v>
      </c>
      <c r="I75" s="45">
        <v>0</v>
      </c>
    </row>
    <row r="76" spans="1:9" ht="24.75" customHeight="1">
      <c r="A76" s="3"/>
      <c r="B76" s="89" t="s">
        <v>184</v>
      </c>
      <c r="C76" s="90"/>
      <c r="D76" s="57">
        <f aca="true" t="shared" si="3" ref="D76:I76">SUM(D71:D75)</f>
        <v>146054.49</v>
      </c>
      <c r="E76" s="57">
        <f t="shared" si="3"/>
        <v>696806.71</v>
      </c>
      <c r="F76" s="57">
        <f t="shared" si="3"/>
        <v>260000</v>
      </c>
      <c r="G76" s="57">
        <f t="shared" si="3"/>
        <v>260000</v>
      </c>
      <c r="H76" s="57">
        <f t="shared" si="3"/>
        <v>292000</v>
      </c>
      <c r="I76" s="57">
        <f t="shared" si="3"/>
        <v>812000</v>
      </c>
    </row>
    <row r="77" spans="1:9" ht="24.75" customHeight="1">
      <c r="A77" s="3"/>
      <c r="B77" s="89" t="s">
        <v>128</v>
      </c>
      <c r="C77" s="90"/>
      <c r="D77" s="57"/>
      <c r="E77" s="52"/>
      <c r="F77" s="52"/>
      <c r="G77" s="55"/>
      <c r="H77" s="29"/>
      <c r="I77" s="10"/>
    </row>
    <row r="78" spans="1:9" ht="24.75" customHeight="1">
      <c r="A78" s="3">
        <v>1090507</v>
      </c>
      <c r="B78" s="4">
        <v>90</v>
      </c>
      <c r="C78" s="11" t="s">
        <v>124</v>
      </c>
      <c r="D78" s="43">
        <v>0</v>
      </c>
      <c r="E78" s="43">
        <v>0</v>
      </c>
      <c r="F78" s="45">
        <v>0</v>
      </c>
      <c r="G78" s="45">
        <v>0</v>
      </c>
      <c r="H78" s="10">
        <v>0</v>
      </c>
      <c r="I78" s="10">
        <f t="shared" si="0"/>
        <v>0</v>
      </c>
    </row>
    <row r="79" spans="1:9" ht="24.75" customHeight="1">
      <c r="A79" s="3">
        <v>1090507</v>
      </c>
      <c r="B79" s="4">
        <v>91</v>
      </c>
      <c r="C79" s="11" t="s">
        <v>125</v>
      </c>
      <c r="D79" s="43">
        <v>3825</v>
      </c>
      <c r="E79" s="43">
        <v>5100</v>
      </c>
      <c r="F79" s="45">
        <v>5100</v>
      </c>
      <c r="G79" s="45">
        <v>5100</v>
      </c>
      <c r="H79" s="10">
        <v>5100</v>
      </c>
      <c r="I79" s="10">
        <f>SUM(F79:H79)</f>
        <v>15300</v>
      </c>
    </row>
    <row r="80" spans="1:9" ht="24.75" customHeight="1">
      <c r="A80" s="3">
        <v>1090507</v>
      </c>
      <c r="B80" s="4">
        <v>102</v>
      </c>
      <c r="C80" s="11" t="s">
        <v>145</v>
      </c>
      <c r="D80" s="43">
        <v>3394.34</v>
      </c>
      <c r="E80" s="43">
        <v>1250</v>
      </c>
      <c r="F80" s="45">
        <v>1230</v>
      </c>
      <c r="G80" s="45">
        <v>1230</v>
      </c>
      <c r="H80" s="10">
        <v>1230</v>
      </c>
      <c r="I80" s="10">
        <f t="shared" si="0"/>
        <v>3690</v>
      </c>
    </row>
    <row r="81" spans="1:9" ht="24.75" customHeight="1">
      <c r="A81" s="3"/>
      <c r="B81" s="89" t="s">
        <v>129</v>
      </c>
      <c r="C81" s="90"/>
      <c r="D81" s="52">
        <f>SUM(D78:D80)</f>
        <v>7219.34</v>
      </c>
      <c r="E81" s="52">
        <f>SUM(E78:E80)</f>
        <v>6350</v>
      </c>
      <c r="F81" s="52">
        <f>SUM(F78:F80)</f>
        <v>6330</v>
      </c>
      <c r="G81" s="52">
        <f>SUM(G78:G80)</f>
        <v>6330</v>
      </c>
      <c r="H81" s="52">
        <f>SUM(H78:H80)</f>
        <v>6330</v>
      </c>
      <c r="I81" s="29">
        <f t="shared" si="0"/>
        <v>18990</v>
      </c>
    </row>
    <row r="82" spans="1:9" ht="24.75" customHeight="1">
      <c r="A82" s="3"/>
      <c r="B82" s="89" t="s">
        <v>114</v>
      </c>
      <c r="C82" s="90"/>
      <c r="D82" s="52">
        <f>+D57+D69+D81+D76</f>
        <v>11490117.900000002</v>
      </c>
      <c r="E82" s="52">
        <f>+E57+E69+E81+E76</f>
        <v>14159556.71</v>
      </c>
      <c r="F82" s="52">
        <f>+F57+F69+F81+F76</f>
        <v>14635630</v>
      </c>
      <c r="G82" s="52">
        <f>+G57+G69+G81+G76</f>
        <v>15232230</v>
      </c>
      <c r="H82" s="52">
        <f>+H57+H69+H81+H76</f>
        <v>15485230</v>
      </c>
      <c r="I82" s="29">
        <f>SUM(F82:H82)</f>
        <v>45353090</v>
      </c>
    </row>
    <row r="83" spans="1:9" ht="24.75" customHeight="1">
      <c r="A83" s="3"/>
      <c r="B83" s="89" t="s">
        <v>115</v>
      </c>
      <c r="C83" s="90"/>
      <c r="D83" s="52">
        <f>+D82</f>
        <v>11490117.900000002</v>
      </c>
      <c r="E83" s="52">
        <f>+E82</f>
        <v>14159556.71</v>
      </c>
      <c r="F83" s="52">
        <f>+F82</f>
        <v>14635630</v>
      </c>
      <c r="G83" s="52">
        <f>+G82</f>
        <v>15232230</v>
      </c>
      <c r="H83" s="52">
        <f>+H82</f>
        <v>15485230</v>
      </c>
      <c r="I83" s="29">
        <f t="shared" si="0"/>
        <v>45353090</v>
      </c>
    </row>
    <row r="84" spans="1:9" ht="24.75" customHeight="1">
      <c r="A84" s="3"/>
      <c r="B84" s="95" t="s">
        <v>88</v>
      </c>
      <c r="C84" s="96"/>
      <c r="D84" s="52">
        <f>SUM(D44+D83)</f>
        <v>11745620.500000002</v>
      </c>
      <c r="E84" s="52">
        <f>SUM(E44+E83)</f>
        <v>14544118.71</v>
      </c>
      <c r="F84" s="52">
        <f>SUM(F44+F83)</f>
        <v>15015708</v>
      </c>
      <c r="G84" s="52">
        <f>SUM(G44+G83)</f>
        <v>15612328</v>
      </c>
      <c r="H84" s="52">
        <f>SUM(H44+H83)</f>
        <v>15865328</v>
      </c>
      <c r="I84" s="29">
        <f t="shared" si="0"/>
        <v>46493364</v>
      </c>
    </row>
    <row r="85" ht="18" customHeight="1"/>
    <row r="86" ht="12.75">
      <c r="I86" s="28"/>
    </row>
  </sheetData>
  <sheetProtection/>
  <mergeCells count="36">
    <mergeCell ref="B81:C81"/>
    <mergeCell ref="B82:C82"/>
    <mergeCell ref="B58:C58"/>
    <mergeCell ref="B69:C69"/>
    <mergeCell ref="B70:C70"/>
    <mergeCell ref="B76:C76"/>
    <mergeCell ref="B77:C77"/>
    <mergeCell ref="B33:C33"/>
    <mergeCell ref="B35:C35"/>
    <mergeCell ref="B36:C36"/>
    <mergeCell ref="B39:C39"/>
    <mergeCell ref="B83:C83"/>
    <mergeCell ref="B43:C43"/>
    <mergeCell ref="B44:C44"/>
    <mergeCell ref="B45:E45"/>
    <mergeCell ref="B46:C46"/>
    <mergeCell ref="B47:C47"/>
    <mergeCell ref="B84:C84"/>
    <mergeCell ref="A1:I1"/>
    <mergeCell ref="B5:E5"/>
    <mergeCell ref="B6:E6"/>
    <mergeCell ref="B17:E17"/>
    <mergeCell ref="B57:C57"/>
    <mergeCell ref="B40:C40"/>
    <mergeCell ref="B42:C42"/>
    <mergeCell ref="B16:C16"/>
    <mergeCell ref="B24:E24"/>
    <mergeCell ref="B26:C26"/>
    <mergeCell ref="B27:C27"/>
    <mergeCell ref="B32:C32"/>
    <mergeCell ref="B18:E18"/>
    <mergeCell ref="B7:E7"/>
    <mergeCell ref="B12:C12"/>
    <mergeCell ref="B13:C13"/>
    <mergeCell ref="B15:C15"/>
    <mergeCell ref="B23:C23"/>
  </mergeCells>
  <printOptions horizontalCentered="1"/>
  <pageMargins left="0.24" right="0.17" top="0.984251968503937" bottom="0.984251968503937" header="0.5118110236220472" footer="0.5118110236220472"/>
  <pageSetup horizontalDpi="600" verticalDpi="600" orientation="landscape" paperSize="9" r:id="rId1"/>
  <ignoredErrors>
    <ignoredError sqref="I62 I48:I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usprovera</dc:creator>
  <cp:keywords/>
  <dc:description/>
  <cp:lastModifiedBy>Maurizio Tascini</cp:lastModifiedBy>
  <cp:lastPrinted>2014-03-06T15:23:15Z</cp:lastPrinted>
  <dcterms:created xsi:type="dcterms:W3CDTF">2004-01-21T10:41:34Z</dcterms:created>
  <dcterms:modified xsi:type="dcterms:W3CDTF">2014-06-05T09:36:24Z</dcterms:modified>
  <cp:category/>
  <cp:version/>
  <cp:contentType/>
  <cp:contentStatus/>
</cp:coreProperties>
</file>