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ESTATA" sheetId="1" r:id="rId1"/>
    <sheet name="Avanzo eTitolo 1" sheetId="2" r:id="rId2"/>
    <sheet name="TITOLO2" sheetId="3" r:id="rId3"/>
    <sheet name="Titolo-3" sheetId="4" r:id="rId4"/>
    <sheet name="TITOLO4" sheetId="5" r:id="rId5"/>
    <sheet name="titolo5" sheetId="6" r:id="rId6"/>
    <sheet name="titolo6" sheetId="7" r:id="rId7"/>
    <sheet name="riepilogo" sheetId="8" r:id="rId8"/>
    <sheet name="SpeseTit.1" sheetId="9" r:id="rId9"/>
    <sheet name="Spese Tit.2" sheetId="10" r:id="rId10"/>
    <sheet name="Spese Tit.3" sheetId="11" r:id="rId11"/>
    <sheet name="spese titolo 4" sheetId="12" r:id="rId12"/>
    <sheet name="riep.spese" sheetId="13" r:id="rId13"/>
    <sheet name="quadroriassunt" sheetId="14" r:id="rId14"/>
    <sheet name="Risultati Differenziali" sheetId="15" r:id="rId15"/>
    <sheet name="dettaglioquote" sheetId="16" r:id="rId16"/>
    <sheet name="Foglio1" sheetId="17" r:id="rId17"/>
    <sheet name="Foglio2" sheetId="18" r:id="rId18"/>
  </sheets>
  <definedNames/>
  <calcPr fullCalcOnLoad="1"/>
</workbook>
</file>

<file path=xl/sharedStrings.xml><?xml version="1.0" encoding="utf-8"?>
<sst xmlns="http://schemas.openxmlformats.org/spreadsheetml/2006/main" count="423" uniqueCount="315">
  <si>
    <t>Capitolo</t>
  </si>
  <si>
    <t>Denominazione</t>
  </si>
  <si>
    <t>TITOLO</t>
  </si>
  <si>
    <t>DENOMINAZIONE</t>
  </si>
  <si>
    <t>TOTALE ENTRATE</t>
  </si>
  <si>
    <t>TOTALE TITOLO 2</t>
  </si>
  <si>
    <t>Servizi per conto terzi</t>
  </si>
  <si>
    <t>TOTALE TITOLO 4</t>
  </si>
  <si>
    <t>TOTALE TITOLO 5</t>
  </si>
  <si>
    <t>TOTALE TITOLO 6</t>
  </si>
  <si>
    <t>Compenso al Segretario</t>
  </si>
  <si>
    <t>Spese correnti</t>
  </si>
  <si>
    <t>Spese in conto capitale</t>
  </si>
  <si>
    <t>Codice</t>
  </si>
  <si>
    <t>Tit. IV - Spese per servizi per conto di terzi</t>
  </si>
  <si>
    <t>400 000 1</t>
  </si>
  <si>
    <t>400 000 5</t>
  </si>
  <si>
    <t>Variazioni +</t>
  </si>
  <si>
    <t>Variazioni -</t>
  </si>
  <si>
    <t>Accertamenti ultimo esercizio</t>
  </si>
  <si>
    <t>Previsioni definitive es. in corso</t>
  </si>
  <si>
    <t>Somme risultanti</t>
  </si>
  <si>
    <t>Avanzo di Amministrazione</t>
  </si>
  <si>
    <t>Ritenute erariali</t>
  </si>
  <si>
    <t xml:space="preserve">Servizi per conto terzi </t>
  </si>
  <si>
    <t>Entrate Tributarie</t>
  </si>
  <si>
    <t>Entrate extra trbutarie</t>
  </si>
  <si>
    <t>Entrate derivanti da alienazioni trasferimenti di capitali e riscossioni di crediti</t>
  </si>
  <si>
    <t>Entrate derivanti da accensione di prestiti</t>
  </si>
  <si>
    <t>Entrate da servizi per conto terzi</t>
  </si>
  <si>
    <r>
      <t>T</t>
    </r>
    <r>
      <rPr>
        <b/>
        <sz val="10"/>
        <rFont val="Arial"/>
        <family val="2"/>
      </rPr>
      <t>OTALE  TITOLO 1</t>
    </r>
  </si>
  <si>
    <t>Disavanzo di Amministrazione</t>
  </si>
  <si>
    <t>Impegni ultimo es. chiuso</t>
  </si>
  <si>
    <t>Previsioni def. Es. in corso</t>
  </si>
  <si>
    <t>Compenso al personale incaricato</t>
  </si>
  <si>
    <t>Spese per acquisto materiale vario</t>
  </si>
  <si>
    <t>Spese per rimborso di prestiti</t>
  </si>
  <si>
    <t>Spese per servizi per conto terzi</t>
  </si>
  <si>
    <t>ENTRATA</t>
  </si>
  <si>
    <t>SPESA</t>
  </si>
  <si>
    <t>COMPETENZA</t>
  </si>
  <si>
    <t>Titolo 1- Entrate tributarie</t>
  </si>
  <si>
    <t>Titolo 3- Entrate extratributarie</t>
  </si>
  <si>
    <t>Totale entrate finali</t>
  </si>
  <si>
    <t>Titolo 5- Entrate derivanti da accensione di prestiti</t>
  </si>
  <si>
    <t>Titolo 6- Entrate derivanti da servizi per conto terzi</t>
  </si>
  <si>
    <t>TOTALE</t>
  </si>
  <si>
    <t>TOTALE COMPLESSIVO ENTRATE</t>
  </si>
  <si>
    <t>Titolo 1 - Spese Correnti</t>
  </si>
  <si>
    <t>Titolo 2 Spese in Conto Capitale</t>
  </si>
  <si>
    <t>Totale Spese finali</t>
  </si>
  <si>
    <t>Titolo 3 - Spese per rimborso di prestiti</t>
  </si>
  <si>
    <t>Titolo 4 - Spese per servizi per conto terzi</t>
  </si>
  <si>
    <t>TOTALE COMPLESSIVO SPESE</t>
  </si>
  <si>
    <t>Il Segretario</t>
  </si>
  <si>
    <t>*</t>
  </si>
  <si>
    <t>Compenso al Revisore dei Conti</t>
  </si>
  <si>
    <t xml:space="preserve">Quota IRAP su indennità e gettoni Amministratori </t>
  </si>
  <si>
    <t>Contributi Previdenziali</t>
  </si>
  <si>
    <t>Prestazioni di servizi</t>
  </si>
  <si>
    <t>Spese bancarie</t>
  </si>
  <si>
    <t>Fondo di Riserva</t>
  </si>
  <si>
    <t>Rimb. Spese di funzionam. al Comune di Vercelli</t>
  </si>
  <si>
    <t xml:space="preserve">Quota Irap su compensi al personale </t>
  </si>
  <si>
    <t>Ritenute previdenziali ed Assistenziali</t>
  </si>
  <si>
    <t>Titolo II</t>
  </si>
  <si>
    <t>Titolo III</t>
  </si>
  <si>
    <t>Interessi su fondi di tesoreria</t>
  </si>
  <si>
    <t>Consorzio Obbligatorio Comuni del Vercellese e della Valsesia per la gestione dei rifiuti</t>
  </si>
  <si>
    <t>Piazza Municipio, 5</t>
  </si>
  <si>
    <t>VERCELLI</t>
  </si>
  <si>
    <t>Spese postali</t>
  </si>
  <si>
    <t>Titolo 1</t>
  </si>
  <si>
    <t xml:space="preserve">Quote di funzionamento a carico dei Comuni </t>
  </si>
  <si>
    <t>Totale categoria 05</t>
  </si>
  <si>
    <t>TOTALE TITOLO 3</t>
  </si>
  <si>
    <t>Categ. 03  Interessi su anticipazioni e crediti</t>
  </si>
  <si>
    <t>Titolo 4</t>
  </si>
  <si>
    <t>Categ. 01 Ritenute previdenziali ed assistenziali</t>
  </si>
  <si>
    <t>Ritenute previdenziali ed assistenziali</t>
  </si>
  <si>
    <t>Categ. 02 Ritenute Erariali</t>
  </si>
  <si>
    <t xml:space="preserve">Categ. 05 </t>
  </si>
  <si>
    <t>Serv. 01 - Organi Istituzionali, Partecipazione e Decentramento</t>
  </si>
  <si>
    <t>Gettoni di presenza agli  Amministratori</t>
  </si>
  <si>
    <t>Indennità carica agli Amministratori</t>
  </si>
  <si>
    <t>Rimborso spese agli Amministratori</t>
  </si>
  <si>
    <t>Totale Intervento 1010103</t>
  </si>
  <si>
    <t>Intervento 1010107 Imposte e Tasse</t>
  </si>
  <si>
    <t>Serv. 02 - Segreteria  Generale, Personale ed Organizzazione</t>
  </si>
  <si>
    <t>Intervento 1010201 Personale</t>
  </si>
  <si>
    <t>Intervento 1010202  - Acquisto di beni di consumo e o materie prime</t>
  </si>
  <si>
    <t>Totale Intervento 1010202</t>
  </si>
  <si>
    <t>Totale Intervento 1010201</t>
  </si>
  <si>
    <t>Totale Intervento 1010107</t>
  </si>
  <si>
    <t>FUNZIONE 01 - Funzioni generali di Amministrazione gestione e controllo</t>
  </si>
  <si>
    <t>Intervento 1010203 Prestazioni di servizi</t>
  </si>
  <si>
    <t>Totale Intervento  1010203</t>
  </si>
  <si>
    <t>Intervento 1010205 Trasferimenti</t>
  </si>
  <si>
    <t>Totale Intervento 1010205</t>
  </si>
  <si>
    <t>Intervento 1010207 Imposte e Tasse</t>
  </si>
  <si>
    <t>Totale Intervento 1010207</t>
  </si>
  <si>
    <t>Intervento 1010211 Fondo di Riserva</t>
  </si>
  <si>
    <t>Totale Intervento 1010211</t>
  </si>
  <si>
    <t>FUNZIONE 09 Funzioni riguardanti la gestione del territorio e dell'ambiente</t>
  </si>
  <si>
    <t>Servizio 05 Servizio Smaltimento Rifiuti</t>
  </si>
  <si>
    <t>Intervento 1090503 Prestazioni di servizio</t>
  </si>
  <si>
    <t>Totale intervento 1090503</t>
  </si>
  <si>
    <t>TOTALE TITOLO 1</t>
  </si>
  <si>
    <t>Intervento 4000001 Ritenute previdenziali e assistenziali</t>
  </si>
  <si>
    <t>400 000 2</t>
  </si>
  <si>
    <t>Intervento 4000002 Ritenute erariali</t>
  </si>
  <si>
    <t>Intervento 4000005 Servizi per conto terzi</t>
  </si>
  <si>
    <t>TOTALE GENERALE DELLA SPESA</t>
  </si>
  <si>
    <t>TOTALE GENERALE  DELLE ENTRATE</t>
  </si>
  <si>
    <t>Titolo 2 -  Entrate derivanti da trasferimenti correnti dello Stato della Regione  e di altri Enti Pubblici</t>
  </si>
  <si>
    <t xml:space="preserve">Entrate derivanti da trasferimenti correnti </t>
  </si>
  <si>
    <t>Categ.05 -Contrib. e trasferimenti correnti da altri Enti del Settore Pubblico</t>
  </si>
  <si>
    <t>Titolo 5</t>
  </si>
  <si>
    <t>Il Presidente dell'Assemblea</t>
  </si>
  <si>
    <t>Categ. 05 Proventi diversi</t>
  </si>
  <si>
    <t>Totale Categoria 03</t>
  </si>
  <si>
    <t>Totale Categoria 05</t>
  </si>
  <si>
    <t>Categ. 03 Trasferimenti di capitale dalla Regione</t>
  </si>
  <si>
    <t>Contributo Regionale finalizzato al completamento sistema integrato gestione dei rifiuti urbani</t>
  </si>
  <si>
    <t>Intervento 2090501 Prestazioni di servizio</t>
  </si>
  <si>
    <t xml:space="preserve"> Totale Intervento 2090501 </t>
  </si>
  <si>
    <t>Totale Categoria 01</t>
  </si>
  <si>
    <t>Totale categoria 02</t>
  </si>
  <si>
    <t>Intervento 1010103 Prestazioni di servizi</t>
  </si>
  <si>
    <t>Funzione 00</t>
  </si>
  <si>
    <t>Servizio 00</t>
  </si>
  <si>
    <t>Totale servizio 01</t>
  </si>
  <si>
    <t>Totale Servizio 02</t>
  </si>
  <si>
    <t>Totale FUNZIONE 01</t>
  </si>
  <si>
    <t>Totale Servizio 05</t>
  </si>
  <si>
    <t>Totale FUNZIONE 09</t>
  </si>
  <si>
    <t>Totale Servizio 00</t>
  </si>
  <si>
    <t>Totale FUNZIONE 00</t>
  </si>
  <si>
    <t>Categ. 04 Trasferimenti di capitale da altri enti del settore pubblico</t>
  </si>
  <si>
    <t>Totale Categoria 04</t>
  </si>
  <si>
    <t>Interventi finalizzati al completamento del sistema integrato di gestione dei rifiuti urbani fin. Con contributo regionale</t>
  </si>
  <si>
    <t>QUADRO GENERALE RIASSUNTIVO</t>
  </si>
  <si>
    <t>RISULTATI DIFFERENZIALI</t>
  </si>
  <si>
    <t>NOTE SUGLI EQUILIBRI</t>
  </si>
  <si>
    <t>A) Equilibrio economico finanziario</t>
  </si>
  <si>
    <t>Entrate titolo I-II-III (+)</t>
  </si>
  <si>
    <t>Spese Correnti (-)</t>
  </si>
  <si>
    <t>Differenza</t>
  </si>
  <si>
    <t>Quote di capitale amm.to dei mutui (-)</t>
  </si>
  <si>
    <t>Differenza*</t>
  </si>
  <si>
    <t>B) Equilibrio Finale</t>
  </si>
  <si>
    <t>Spese Finali (disav. + titoli I+II) (-)</t>
  </si>
  <si>
    <t>Entrate Finali (av+Titoli I+II+III+IV) (+)</t>
  </si>
  <si>
    <t>Saldo netto da finanziare</t>
  </si>
  <si>
    <t>Saldo netto da impegare</t>
  </si>
  <si>
    <t>Compenso al Direttore Tecnico</t>
  </si>
  <si>
    <t>Direttore Tecnico Trattamento Accessorio</t>
  </si>
  <si>
    <t xml:space="preserve">Direttore Tecnico - Contributi Prev. ed assistenziali </t>
  </si>
  <si>
    <t>Quota Irap su collaborazioni coordinate</t>
  </si>
  <si>
    <t>Quota Irap su retribuzione ed accessori Direttore Tecnico</t>
  </si>
  <si>
    <t>Prestazioni di servizi "Una Tantum"</t>
  </si>
  <si>
    <t>Totale Intervento 1090501</t>
  </si>
  <si>
    <t xml:space="preserve">Intervento 1090507 Imposte e Tasse </t>
  </si>
  <si>
    <t>Totale intervento 1090507</t>
  </si>
  <si>
    <t xml:space="preserve">Avanzo Amministrazione per </t>
  </si>
  <si>
    <t>spese non ripetitive</t>
  </si>
  <si>
    <t xml:space="preserve">Contributo Regionale finalizzato alla realizzazione del centro di raccolta differenziata dei rifiuti in Comune di Villata </t>
  </si>
  <si>
    <t xml:space="preserve">Contributo Regionale finalizzato alla realizzazione del centro di raccolta differenziata dei rifiuti in Comune di Stroppiana </t>
  </si>
  <si>
    <t>Collaborazioni coordinate e continuative</t>
  </si>
  <si>
    <t>Contributi su collaborazioni coordinate e continuative</t>
  </si>
  <si>
    <t>*La differenza è finanziata con</t>
  </si>
  <si>
    <t>COMUNE</t>
  </si>
  <si>
    <t>Abitanti al 31.12.02</t>
  </si>
  <si>
    <t>Tot. Quota</t>
  </si>
  <si>
    <t>Quota</t>
  </si>
  <si>
    <t>costo per abitante</t>
  </si>
  <si>
    <t>ALBANO V.SE</t>
  </si>
  <si>
    <t>ALICE CASTELLO</t>
  </si>
  <si>
    <t>ARBORIO</t>
  </si>
  <si>
    <t>ASIGLIANO V.SE</t>
  </si>
  <si>
    <t>BALMUCCIA</t>
  </si>
  <si>
    <t>BALOCCO</t>
  </si>
  <si>
    <t>BIANZE'</t>
  </si>
  <si>
    <t>BOCCIOLETO</t>
  </si>
  <si>
    <t>BORGO D'ALE</t>
  </si>
  <si>
    <t>BORGO VERCELLI</t>
  </si>
  <si>
    <t>BORGOSESIA</t>
  </si>
  <si>
    <t>BURONZO</t>
  </si>
  <si>
    <t>CARESANABLOT</t>
  </si>
  <si>
    <t>CARISIO</t>
  </si>
  <si>
    <t>CASANOVA ELVO</t>
  </si>
  <si>
    <t>CELLIO</t>
  </si>
  <si>
    <t>CIGLIANO</t>
  </si>
  <si>
    <t>COLLOBIANO</t>
  </si>
  <si>
    <t>COMUNITA' MONTANA VALSESIA</t>
  </si>
  <si>
    <t>CRESCENTINO</t>
  </si>
  <si>
    <t>CROVA</t>
  </si>
  <si>
    <t>DESANA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</si>
  <si>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</si>
  <si>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</si>
  <si>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</si>
  <si>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</si>
  <si>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</si>
  <si>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</si>
  <si>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</si>
  <si>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</si>
  <si>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</si>
  <si>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</si>
  <si>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</si>
  <si>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MONCRIVELLO</t>
  </si>
  <si>
    <t>OLCENENGO</t>
  </si>
  <si>
    <t>OLDENICO</t>
  </si>
  <si>
    <t>PALAZZOLO V.SE</t>
  </si>
  <si>
    <t>POSTUA</t>
  </si>
  <si>
    <t>PRAROLO</t>
  </si>
  <si>
    <t>QUARONA</t>
  </si>
  <si>
    <t>QUINTO V.SE</t>
  </si>
  <si>
    <t>RASSA</t>
  </si>
  <si>
    <t>RIVE</t>
  </si>
  <si>
    <t>ROASIO</t>
  </si>
  <si>
    <t>RONSECCO</t>
  </si>
  <si>
    <t>ROVASENDA</t>
  </si>
  <si>
    <t>SABBIA</t>
  </si>
  <si>
    <t>SALASCO</t>
  </si>
  <si>
    <t>SALI V.SE</t>
  </si>
  <si>
    <t>SALUGGIA</t>
  </si>
  <si>
    <t>SAN GERMANO V.SE</t>
  </si>
  <si>
    <t>SAN GIACOMO V.SE</t>
  </si>
  <si>
    <t>SANTHIA'</t>
  </si>
  <si>
    <t>SCOPA</t>
  </si>
  <si>
    <t>SERRAVALLE SESIA</t>
  </si>
  <si>
    <t>TRICERRO</t>
  </si>
  <si>
    <t>TRINO</t>
  </si>
  <si>
    <t>TRONZANO V.SE</t>
  </si>
  <si>
    <t>UNIONE COSER BASSA VERCELLESE</t>
  </si>
  <si>
    <t>VARALLO</t>
  </si>
  <si>
    <t>VILLARBOIT</t>
  </si>
  <si>
    <t>T O T A L E</t>
  </si>
  <si>
    <t>Compenso personale amministrativo</t>
  </si>
  <si>
    <t>Personale amministrativo Contributi Previdenziali ed assistenziali</t>
  </si>
  <si>
    <t>Quota Irap su retribuzione ed accessori Personale Amministrativo</t>
  </si>
  <si>
    <t>Direttore Tecnico - Rimborso spese di viaggio</t>
  </si>
  <si>
    <t>Realizzazione centro di raccolta differenziata dei rifiuti nel Comune di Villata Fin. con contributo Regionale</t>
  </si>
  <si>
    <t>Realizzazione centro di raccolta differenziata dei rifiuti nel Comune di Villata Fin. con contributo Comune di Villata</t>
  </si>
  <si>
    <t>Realizzazione centro di raccolta differenziata dei rifiuti nel Comune di Stroppiana Fin. con contributo Regionale</t>
  </si>
  <si>
    <t>Realizzazione centro di raccolta differenziata dei rifiuti nel Comune di Stroppiana Fin. con contributo Unione Coser Bassa Vercellese</t>
  </si>
  <si>
    <t xml:space="preserve">Prestazioni di servizi </t>
  </si>
  <si>
    <t>Contributo dal Comune di Villata finalizzato alla realizzazione centro di raccolta differenziata dei rifiuti in Villata</t>
  </si>
  <si>
    <t>Contributo dall'Unione Coser finalizzato alla realizzazione centro di raccolta differenziata dei rifiuti in Stroppiana</t>
  </si>
  <si>
    <t>Versamento dalla Biverbanca</t>
  </si>
  <si>
    <t>Categ. 01  Proventi dei servizi pubblici</t>
  </si>
  <si>
    <t>Diritti su atti e contratti</t>
  </si>
  <si>
    <t>Diritti di rogito</t>
  </si>
  <si>
    <t>Personale amministrativo trattamento accessorio</t>
  </si>
  <si>
    <t>Categoria 03 Assunzione di Mutui e Prestiti</t>
  </si>
  <si>
    <t>Intervento 1090501 Personale</t>
  </si>
  <si>
    <t>Prestazioni di servizi destinati al completamento del sistema integrato dei rifiuti fin con cont. Provinciale</t>
  </si>
  <si>
    <t>Mutui con istituti di credito per adeguamento centri di raccolta differenziata dei rifiuti</t>
  </si>
  <si>
    <t>Adeguamento centro di raccolta differenziata dei rifiuti fin. con mutuo passivo.</t>
  </si>
  <si>
    <t>Contributo CONAI</t>
  </si>
  <si>
    <t>Imposte e Tasse</t>
  </si>
  <si>
    <t>Contributo Regionale finalizzato alla realizzazione e/o adeguamento del centro di raccolta differenziata dei rifiuti di Vercelli</t>
  </si>
  <si>
    <t>Contributo dal Comune di Vercelli finalizzato alla realizzazione e/o adeguamento  centro di raccolta differenziata dei rifiuti in Vercelli</t>
  </si>
  <si>
    <t>Realizzazione e/o adeguamento centro di raccolta differenziata dei rifiuti in Vercelli</t>
  </si>
  <si>
    <t>Titolo 4- Entrate derivanti da alienazioni e trasferimenti di capitali</t>
  </si>
  <si>
    <t>ROSSA</t>
  </si>
  <si>
    <t>VALDUGGIA</t>
  </si>
  <si>
    <t>Rimborso costo servizio rifiuti</t>
  </si>
  <si>
    <t>Sup. Kmq</t>
  </si>
  <si>
    <t>TotaleBilancio 2006</t>
  </si>
  <si>
    <t>Trasferimento dai Comuni per servizio smaltimento rifiuti durante fermato forno incenerimento Servizio rilevazione IVA</t>
  </si>
  <si>
    <t>Trasferimento dai Comuni per copertura extra costi di smaltimento rifiuti durante fermata forno incenerimento Servizio rilevazione IVA</t>
  </si>
  <si>
    <t>Proventi diversi - Servizio Rilevazione IVA</t>
  </si>
  <si>
    <t xml:space="preserve">Prestazioni di servizi per smaltimento a seguito fermata forno incenerimento - servizio rilevazione Iva </t>
  </si>
  <si>
    <t>Categoria 01 Anticipazione di cassa</t>
  </si>
  <si>
    <t>Anticipazione di cassa</t>
  </si>
  <si>
    <t>Intervento 3010201 Rimborso per anticipazioni di cassa</t>
  </si>
  <si>
    <t>Rimborso anticipazioni di cassa</t>
  </si>
  <si>
    <t>Totale Intervento 3010201</t>
  </si>
  <si>
    <t>Totale servizio 02</t>
  </si>
  <si>
    <t>Prestazioni di servizi per raccolta, spazzamento ed altri servizi  Servizio Rilevazione IVA</t>
  </si>
  <si>
    <t>Prestazioni di servizi straordinarie per rifiuti  Servizio Rilevazione IVA</t>
  </si>
  <si>
    <t>Prestazioni di servizi Smaltimento rifiuti Servizio Rilevazione IVA</t>
  </si>
  <si>
    <t>Trasferimenti dai Comuni per prestazioni straordinarie di smaltimento  Servizio Rilevazione IVA</t>
  </si>
  <si>
    <t>Intervento 2090506 Incarichi Professionali esterni</t>
  </si>
  <si>
    <t>Incarichi Professionali Esterni</t>
  </si>
  <si>
    <t xml:space="preserve"> Totale Intervento 2090506</t>
  </si>
  <si>
    <t>Contributo CONAI bando anno 2011</t>
  </si>
  <si>
    <t>Prestazioni servizi Fin bando Conai 2011</t>
  </si>
  <si>
    <t>Totale Intervento 1090505</t>
  </si>
  <si>
    <t>Trasferimenti fin con avanzo</t>
  </si>
  <si>
    <t>Fondo per Prestazioni di servizi - Fin con avanzo</t>
  </si>
  <si>
    <t>Trasferimenti per personale comandato</t>
  </si>
  <si>
    <t>Trasferimenti</t>
  </si>
  <si>
    <t>Contributo dall'Amministrazione Proviniciale di Vercelli per il sistema integrato rifiuti</t>
  </si>
  <si>
    <t>Trasferimenti ai Comuni Consorziati Fin. Con Avanzo di Amministrazione Serv. Rilevazione IVA</t>
  </si>
  <si>
    <t>Contributo dai Comuni consorziati per manutenzione straordinaria rampa via Ara Serv. Ril. Iva</t>
  </si>
  <si>
    <t>Manutenzione straordinaria rampa di accesso centro di via Ara serv. Ril. Iva</t>
  </si>
  <si>
    <t>Rimborso ai Comuni di  penalità applicate all'ATI  esercizio 2012  fin con avanzo amm.ne</t>
  </si>
  <si>
    <t>BILANCIO DI PREVISIONE ANNO 2014</t>
  </si>
  <si>
    <t>BILANCIO 2014 - ENTRATE --  Avanzo di amministrazione e Titolo 1 : Entrate Tributarie</t>
  </si>
  <si>
    <t>BILANCIO 2014- ENTRATE - Titolo 2 : Entrate derivanti da trasferimenti correnti dello Stato, della Regione e di altri Enti Pubblici</t>
  </si>
  <si>
    <t>BILANCIO 2014 - ENTRATE - Titolo 3 : Entrate extra tributarie</t>
  </si>
  <si>
    <t>BILANCIO 2014 - ENTRATE - Titolo 4 : Entrate derivanti da alienazioni, trasferimenti di capitali e riscossioni di crediti</t>
  </si>
  <si>
    <t>BILANCIO 2014 - ENTRATE - Titolo 5 : Entrate derivanti da accensione di prestiti</t>
  </si>
  <si>
    <t>BILANCIO 2014 - ENTRATE - titolo 6 : Entrate da servizi per conto terzi</t>
  </si>
  <si>
    <t xml:space="preserve">BILANCIO 2014 - RIEPILOGO DELL' ENTRATA </t>
  </si>
  <si>
    <t>BILANCIO 2014- SPESE - Titolo 1 : Spese Correnti</t>
  </si>
  <si>
    <t>BILANCIO 2014- SPESE - Titolo 2 : Spese in conto Capitale</t>
  </si>
  <si>
    <t>BILANCIO 2014 - SPESE - TITOLO 3 : Spese per rimborso di prestiti</t>
  </si>
  <si>
    <t>BILANCIO 2014 - SPESE - TITOLO 4 : Spese per servizi per conto terzi</t>
  </si>
  <si>
    <t xml:space="preserve">BILANCIO 2014- RIEPILOGO DELLA SPESA </t>
  </si>
  <si>
    <t>RISULTATI DIFFERENZIALI ANNO 2014</t>
  </si>
  <si>
    <t>Contributo dal Comune di Vercelli per manutenzione straordinaria rampa via Ara Serv. Ril. Iva</t>
  </si>
  <si>
    <t xml:space="preserve">Approvato con deliberazione dell’Assemblea N.  1  del 25 marzo 2014 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</si>
</sst>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[$€-2]\ #,##0"/>
    <numFmt numFmtId="172" formatCode="[$€-2]\ #,##0;[Red]\-[$€-2]\ #,##0"/>
    <numFmt numFmtId="173" formatCode="[$€-2]\ #,##0.00;[Red]\-[$€-2]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€&quot;\ #,##0.00"/>
    <numFmt numFmtId="178" formatCode="[$€-2]\ #.##000_);[Red]\([$€-2]\ #.##000\)"/>
    <numFmt numFmtId="179" formatCode="_-[$€-2]\ * #,##0.00_-;\-[$€-2]\ * #,##0.00_-;_-[$€-2]\ * &quot;-&quot;??_-"/>
    <numFmt numFmtId="180" formatCode="_-[$€-2]\ * #,##0.00_-;\-[$€-2]\ * #,##0.00_-;_-[$€-2]\ 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name val="Futura Bk BT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6"/>
      <name val="Futura Bk BT"/>
      <family val="0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9" fontId="0" fillId="0" borderId="0" applyFont="0" applyFill="0" applyBorder="0" applyAlignment="0">
      <protection/>
    </xf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0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1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70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0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77" fontId="2" fillId="0" borderId="10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center" wrapText="1"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1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177" fontId="1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4" fontId="0" fillId="0" borderId="26" xfId="0" applyNumberFormat="1" applyBorder="1" applyAlignment="1">
      <alignment/>
    </xf>
    <xf numFmtId="3" fontId="13" fillId="0" borderId="25" xfId="0" applyNumberFormat="1" applyFont="1" applyBorder="1" applyAlignment="1">
      <alignment horizontal="right"/>
    </xf>
    <xf numFmtId="0" fontId="13" fillId="0" borderId="23" xfId="0" applyFont="1" applyBorder="1" applyAlignment="1">
      <alignment wrapText="1"/>
    </xf>
    <xf numFmtId="3" fontId="0" fillId="0" borderId="25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5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4" fontId="0" fillId="0" borderId="28" xfId="0" applyNumberFormat="1" applyBorder="1" applyAlignment="1">
      <alignment/>
    </xf>
    <xf numFmtId="170" fontId="0" fillId="0" borderId="15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14" fillId="0" borderId="11" xfId="0" applyFont="1" applyBorder="1" applyAlignment="1">
      <alignment horizontal="left" wrapText="1"/>
    </xf>
    <xf numFmtId="170" fontId="1" fillId="0" borderId="13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31" xfId="46" applyNumberFormat="1" applyFont="1" applyBorder="1" applyAlignment="1">
      <alignment horizontal="right"/>
    </xf>
    <xf numFmtId="170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70" fontId="0" fillId="33" borderId="10" xfId="0" applyNumberFormat="1" applyFill="1" applyBorder="1" applyAlignment="1">
      <alignment/>
    </xf>
    <xf numFmtId="170" fontId="0" fillId="33" borderId="15" xfId="0" applyNumberFormat="1" applyFill="1" applyBorder="1" applyAlignment="1">
      <alignment/>
    </xf>
    <xf numFmtId="170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7" fontId="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177" fontId="1" fillId="33" borderId="11" xfId="0" applyNumberFormat="1" applyFont="1" applyFill="1" applyBorder="1" applyAlignment="1">
      <alignment/>
    </xf>
    <xf numFmtId="170" fontId="0" fillId="33" borderId="0" xfId="0" applyNumberFormat="1" applyFill="1" applyAlignment="1">
      <alignment/>
    </xf>
    <xf numFmtId="4" fontId="0" fillId="33" borderId="10" xfId="0" applyNumberForma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4" fillId="0" borderId="33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6"/>
  <sheetViews>
    <sheetView tabSelected="1" zoomScalePageLayoutView="0" workbookViewId="0" topLeftCell="A7">
      <selection activeCell="A26" sqref="A26"/>
    </sheetView>
  </sheetViews>
  <sheetFormatPr defaultColWidth="9.140625" defaultRowHeight="12.75"/>
  <cols>
    <col min="1" max="1" width="123.57421875" style="0" customWidth="1"/>
  </cols>
  <sheetData>
    <row r="1" ht="210" customHeight="1">
      <c r="A1" s="46"/>
    </row>
    <row r="2" ht="20.25">
      <c r="A2" s="62" t="s">
        <v>68</v>
      </c>
    </row>
    <row r="3" ht="18">
      <c r="A3" s="47" t="s">
        <v>69</v>
      </c>
    </row>
    <row r="4" ht="18">
      <c r="A4" s="47" t="s">
        <v>70</v>
      </c>
    </row>
    <row r="5" ht="15.75">
      <c r="A5" s="48"/>
    </row>
    <row r="6" ht="15">
      <c r="A6" s="50"/>
    </row>
    <row r="7" ht="12.75">
      <c r="A7" s="61"/>
    </row>
    <row r="8" ht="15">
      <c r="A8" s="50"/>
    </row>
    <row r="9" ht="15">
      <c r="A9" s="50"/>
    </row>
    <row r="10" ht="15">
      <c r="A10" s="50"/>
    </row>
    <row r="11" ht="20.25">
      <c r="A11" s="51" t="s">
        <v>299</v>
      </c>
    </row>
    <row r="12" ht="15.75">
      <c r="A12" s="49"/>
    </row>
    <row r="13" ht="15.75">
      <c r="A13" s="49"/>
    </row>
    <row r="14" ht="15.75">
      <c r="A14" s="49"/>
    </row>
    <row r="15" ht="15.75">
      <c r="A15" s="49"/>
    </row>
    <row r="16" ht="15.75">
      <c r="A16" s="49"/>
    </row>
    <row r="17" ht="15.75">
      <c r="A17" s="49"/>
    </row>
    <row r="18" ht="15.75">
      <c r="A18" s="49"/>
    </row>
    <row r="19" ht="15">
      <c r="A19" s="36"/>
    </row>
    <row r="20" ht="15">
      <c r="A20" s="36" t="s">
        <v>54</v>
      </c>
    </row>
    <row r="21" ht="15">
      <c r="A21" s="52" t="s">
        <v>118</v>
      </c>
    </row>
    <row r="22" ht="15">
      <c r="A22" s="36"/>
    </row>
    <row r="23" ht="15">
      <c r="A23" s="36"/>
    </row>
    <row r="24" ht="15">
      <c r="A24" s="36"/>
    </row>
    <row r="25" ht="15">
      <c r="A25" s="36" t="s">
        <v>314</v>
      </c>
    </row>
    <row r="26" ht="15.75">
      <c r="A26" s="49"/>
    </row>
  </sheetData>
  <sheetProtection/>
  <printOptions/>
  <pageMargins left="2.43" right="2.08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3">
      <selection activeCell="C13" sqref="C13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25.7109375" style="0" customWidth="1"/>
    <col min="4" max="4" width="11.8515625" style="0" customWidth="1"/>
    <col min="5" max="6" width="12.8515625" style="0" customWidth="1"/>
    <col min="7" max="7" width="12.140625" style="0" customWidth="1"/>
    <col min="8" max="8" width="17.8515625" style="0" customWidth="1"/>
  </cols>
  <sheetData>
    <row r="1" spans="1:8" ht="19.5" customHeight="1">
      <c r="A1" s="131" t="s">
        <v>308</v>
      </c>
      <c r="B1" s="139"/>
      <c r="C1" s="139"/>
      <c r="D1" s="139"/>
      <c r="E1" s="139"/>
      <c r="F1" s="139"/>
      <c r="G1" s="139"/>
      <c r="H1" s="132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s="12" customFormat="1" ht="39.75" customHeight="1">
      <c r="A3" s="8" t="s">
        <v>13</v>
      </c>
      <c r="B3" s="8" t="s">
        <v>0</v>
      </c>
      <c r="C3" s="8" t="s">
        <v>1</v>
      </c>
      <c r="D3" s="11" t="s">
        <v>32</v>
      </c>
      <c r="E3" s="23" t="s">
        <v>33</v>
      </c>
      <c r="F3" s="23" t="s">
        <v>17</v>
      </c>
      <c r="G3" s="8" t="s">
        <v>18</v>
      </c>
      <c r="H3" s="8" t="s">
        <v>21</v>
      </c>
    </row>
    <row r="4" spans="1:8" s="12" customFormat="1" ht="24.75" customHeight="1">
      <c r="A4" s="8"/>
      <c r="B4" s="2"/>
      <c r="C4" s="149" t="s">
        <v>103</v>
      </c>
      <c r="D4" s="137"/>
      <c r="E4" s="137"/>
      <c r="F4" s="138"/>
      <c r="G4" s="8"/>
      <c r="H4" s="8"/>
    </row>
    <row r="5" spans="1:8" s="12" customFormat="1" ht="24.75" customHeight="1">
      <c r="A5" s="8"/>
      <c r="B5" s="2"/>
      <c r="C5" s="32" t="s">
        <v>104</v>
      </c>
      <c r="D5" s="8"/>
      <c r="E5" s="22"/>
      <c r="F5" s="22"/>
      <c r="G5" s="8"/>
      <c r="H5" s="8"/>
    </row>
    <row r="6" spans="1:8" ht="24" customHeight="1">
      <c r="A6" s="3"/>
      <c r="B6" s="3"/>
      <c r="C6" s="32" t="s">
        <v>124</v>
      </c>
      <c r="D6" s="5"/>
      <c r="E6" s="10"/>
      <c r="F6" s="10"/>
      <c r="G6" s="3"/>
      <c r="H6" s="5"/>
    </row>
    <row r="7" spans="1:8" ht="60.75" customHeight="1">
      <c r="A7" s="3">
        <v>2090501</v>
      </c>
      <c r="B7" s="3">
        <v>250</v>
      </c>
      <c r="C7" s="4" t="s">
        <v>140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8" ht="60.75" customHeight="1">
      <c r="A8" s="3">
        <v>2090501</v>
      </c>
      <c r="B8" s="3">
        <v>251</v>
      </c>
      <c r="C8" s="90" t="s">
        <v>242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67.5" customHeight="1">
      <c r="A9" s="3">
        <v>2090501</v>
      </c>
      <c r="B9" s="3">
        <v>252</v>
      </c>
      <c r="C9" s="90" t="s">
        <v>243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ht="67.5" customHeight="1">
      <c r="A10" s="3">
        <v>2090501</v>
      </c>
      <c r="B10" s="3">
        <v>253</v>
      </c>
      <c r="C10" s="90" t="s">
        <v>244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67.5" customHeight="1">
      <c r="A11" s="3">
        <v>2090501</v>
      </c>
      <c r="B11" s="3">
        <v>254</v>
      </c>
      <c r="C11" s="90" t="s">
        <v>245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67.5" customHeight="1">
      <c r="A12" s="3">
        <v>2090501</v>
      </c>
      <c r="B12" s="3">
        <v>255</v>
      </c>
      <c r="C12" s="90" t="s">
        <v>258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67.5" customHeight="1">
      <c r="A13" s="3">
        <v>2090501</v>
      </c>
      <c r="B13" s="3">
        <v>300</v>
      </c>
      <c r="C13" s="90" t="s">
        <v>263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67.5" customHeight="1">
      <c r="A14" s="3">
        <v>2090501</v>
      </c>
      <c r="B14" s="3">
        <v>350</v>
      </c>
      <c r="C14" s="90" t="s">
        <v>297</v>
      </c>
      <c r="D14" s="10">
        <v>0</v>
      </c>
      <c r="E14" s="10">
        <v>25544.6</v>
      </c>
      <c r="F14" s="10">
        <v>0</v>
      </c>
      <c r="G14" s="10">
        <v>0</v>
      </c>
      <c r="H14" s="10">
        <v>0</v>
      </c>
    </row>
    <row r="15" spans="1:8" ht="24.75" customHeight="1">
      <c r="A15" s="3"/>
      <c r="B15" s="3"/>
      <c r="C15" s="32" t="s">
        <v>125</v>
      </c>
      <c r="D15" s="29">
        <f>SUM(D7:D14)</f>
        <v>0</v>
      </c>
      <c r="E15" s="29">
        <f>SUM(E7:E14)</f>
        <v>25544.6</v>
      </c>
      <c r="F15" s="29">
        <f>SUM(F7:F14)</f>
        <v>0</v>
      </c>
      <c r="G15" s="29">
        <f>SUM(G7:G14)</f>
        <v>0</v>
      </c>
      <c r="H15" s="29">
        <f>SUM(H7:H14)</f>
        <v>0</v>
      </c>
    </row>
    <row r="16" spans="1:8" ht="37.5" customHeight="1">
      <c r="A16" s="3"/>
      <c r="B16" s="20"/>
      <c r="C16" s="32" t="s">
        <v>284</v>
      </c>
      <c r="D16" s="29"/>
      <c r="E16" s="29"/>
      <c r="F16" s="29"/>
      <c r="G16" s="29"/>
      <c r="H16" s="29"/>
    </row>
    <row r="17" spans="1:8" ht="24.75" customHeight="1">
      <c r="A17" s="3">
        <v>2090506</v>
      </c>
      <c r="B17" s="114">
        <v>265</v>
      </c>
      <c r="C17" s="115" t="s">
        <v>285</v>
      </c>
      <c r="D17" s="29">
        <v>0</v>
      </c>
      <c r="E17" s="29">
        <v>0</v>
      </c>
      <c r="F17" s="29">
        <f>SUM(F9:F16)</f>
        <v>0</v>
      </c>
      <c r="G17" s="29">
        <v>0</v>
      </c>
      <c r="H17" s="29">
        <f>SUM(H9:H16)</f>
        <v>0</v>
      </c>
    </row>
    <row r="18" spans="1:8" ht="24.75" customHeight="1">
      <c r="A18" s="3"/>
      <c r="B18" s="153" t="s">
        <v>286</v>
      </c>
      <c r="C18" s="154"/>
      <c r="D18" s="29">
        <f>SUM(D17)</f>
        <v>0</v>
      </c>
      <c r="E18" s="29">
        <f>+E17</f>
        <v>0</v>
      </c>
      <c r="F18" s="29">
        <f>+F17</f>
        <v>0</v>
      </c>
      <c r="G18" s="29">
        <f>+G17</f>
        <v>0</v>
      </c>
      <c r="H18" s="116">
        <f>+H17</f>
        <v>0</v>
      </c>
    </row>
    <row r="19" spans="1:8" ht="24.75" customHeight="1">
      <c r="A19" s="3"/>
      <c r="B19" s="136" t="s">
        <v>134</v>
      </c>
      <c r="C19" s="138"/>
      <c r="D19" s="29">
        <f>+D18+D15</f>
        <v>0</v>
      </c>
      <c r="E19" s="29">
        <f>+E18+E15</f>
        <v>25544.6</v>
      </c>
      <c r="F19" s="29">
        <f>+F18+F15</f>
        <v>0</v>
      </c>
      <c r="G19" s="29">
        <f>+G18+G15</f>
        <v>0</v>
      </c>
      <c r="H19" s="29">
        <f>+H18+H15</f>
        <v>0</v>
      </c>
    </row>
    <row r="20" spans="1:8" ht="24.75" customHeight="1">
      <c r="A20" s="3"/>
      <c r="B20" s="136" t="s">
        <v>135</v>
      </c>
      <c r="C20" s="138"/>
      <c r="D20" s="29">
        <f>+D19</f>
        <v>0</v>
      </c>
      <c r="E20" s="29">
        <f>+E19</f>
        <v>25544.6</v>
      </c>
      <c r="F20" s="29">
        <f>SUM(F19)</f>
        <v>0</v>
      </c>
      <c r="G20" s="29">
        <f>SUM(G19)</f>
        <v>0</v>
      </c>
      <c r="H20" s="29">
        <f>SUM(H19)</f>
        <v>0</v>
      </c>
    </row>
    <row r="21" spans="1:8" ht="24.75" customHeight="1">
      <c r="A21" s="3"/>
      <c r="B21" s="2" t="s">
        <v>5</v>
      </c>
      <c r="C21" s="3"/>
      <c r="D21" s="29">
        <f>+D20</f>
        <v>0</v>
      </c>
      <c r="E21" s="29">
        <f>+E20</f>
        <v>25544.6</v>
      </c>
      <c r="F21" s="29">
        <f>+F20</f>
        <v>0</v>
      </c>
      <c r="G21" s="67">
        <f>+G20</f>
        <v>0</v>
      </c>
      <c r="H21" s="29">
        <f>+H20</f>
        <v>0</v>
      </c>
    </row>
  </sheetData>
  <sheetProtection/>
  <mergeCells count="5">
    <mergeCell ref="C4:F4"/>
    <mergeCell ref="A1:H1"/>
    <mergeCell ref="B19:C19"/>
    <mergeCell ref="B20:C20"/>
    <mergeCell ref="B18:C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25.7109375" style="0" customWidth="1"/>
    <col min="4" max="5" width="12.28125" style="0" customWidth="1"/>
    <col min="6" max="6" width="13.28125" style="0" customWidth="1"/>
    <col min="7" max="7" width="11.28125" style="0" customWidth="1"/>
    <col min="8" max="8" width="17.7109375" style="0" customWidth="1"/>
  </cols>
  <sheetData>
    <row r="1" spans="1:8" ht="24.75" customHeight="1">
      <c r="A1" s="3"/>
      <c r="B1" s="133" t="s">
        <v>309</v>
      </c>
      <c r="C1" s="133"/>
      <c r="D1" s="133"/>
      <c r="E1" s="133"/>
      <c r="F1" s="133"/>
      <c r="G1" s="133"/>
      <c r="H1" s="133"/>
    </row>
    <row r="2" spans="1:8" ht="24.75" customHeight="1">
      <c r="A2" s="3"/>
      <c r="B2" s="3"/>
      <c r="C2" s="3"/>
      <c r="D2" s="3"/>
      <c r="E2" s="3"/>
      <c r="F2" s="3"/>
      <c r="G2" s="3"/>
      <c r="H2" s="3"/>
    </row>
    <row r="3" spans="1:8" s="12" customFormat="1" ht="39.75" customHeight="1">
      <c r="A3" s="8" t="s">
        <v>13</v>
      </c>
      <c r="B3" s="8" t="s">
        <v>0</v>
      </c>
      <c r="C3" s="8" t="s">
        <v>1</v>
      </c>
      <c r="D3" s="11" t="s">
        <v>32</v>
      </c>
      <c r="E3" s="23" t="s">
        <v>33</v>
      </c>
      <c r="F3" s="23" t="s">
        <v>17</v>
      </c>
      <c r="G3" s="8" t="s">
        <v>18</v>
      </c>
      <c r="H3" s="8" t="s">
        <v>21</v>
      </c>
    </row>
    <row r="4" spans="1:8" s="12" customFormat="1" ht="24.75" customHeight="1">
      <c r="A4" s="11"/>
      <c r="B4" s="19"/>
      <c r="C4" s="2" t="s">
        <v>94</v>
      </c>
      <c r="D4" s="8"/>
      <c r="E4" s="23"/>
      <c r="F4" s="26"/>
      <c r="G4" s="8"/>
      <c r="H4" s="8"/>
    </row>
    <row r="5" spans="1:8" ht="24.75" customHeight="1">
      <c r="A5" s="3"/>
      <c r="B5" s="3"/>
      <c r="C5" s="112" t="s">
        <v>88</v>
      </c>
      <c r="D5" s="113"/>
      <c r="E5" s="63"/>
      <c r="F5" s="5"/>
      <c r="G5" s="3"/>
      <c r="H5" s="5"/>
    </row>
    <row r="6" spans="1:8" s="12" customFormat="1" ht="39" customHeight="1">
      <c r="A6" s="11"/>
      <c r="B6" s="19"/>
      <c r="C6" s="32" t="s">
        <v>276</v>
      </c>
      <c r="D6" s="13"/>
      <c r="E6" s="13"/>
      <c r="F6" s="22"/>
      <c r="G6" s="8"/>
      <c r="H6" s="8"/>
    </row>
    <row r="7" spans="1:8" ht="24.75" customHeight="1">
      <c r="A7" s="3">
        <v>3010201</v>
      </c>
      <c r="B7" s="3">
        <v>350</v>
      </c>
      <c r="C7" s="11" t="s">
        <v>277</v>
      </c>
      <c r="D7" s="10">
        <v>0</v>
      </c>
      <c r="E7" s="10">
        <v>207650</v>
      </c>
      <c r="F7" s="10">
        <v>1659066.06</v>
      </c>
      <c r="G7" s="10">
        <v>0</v>
      </c>
      <c r="H7" s="5">
        <v>1866716.06</v>
      </c>
    </row>
    <row r="8" spans="1:8" ht="24.75" customHeight="1">
      <c r="A8" s="8"/>
      <c r="B8" s="30"/>
      <c r="C8" s="31" t="s">
        <v>278</v>
      </c>
      <c r="D8" s="29">
        <f>SUM(D4:D7)</f>
        <v>0</v>
      </c>
      <c r="E8" s="29">
        <f>SUM(E4:E7)</f>
        <v>207650</v>
      </c>
      <c r="F8" s="69">
        <f>SUM(F4:F7)</f>
        <v>1659066.06</v>
      </c>
      <c r="G8" s="29">
        <f>SUM(G4:G7)</f>
        <v>0</v>
      </c>
      <c r="H8" s="29">
        <f>SUM(H4:H7)</f>
        <v>1866716.06</v>
      </c>
    </row>
    <row r="9" spans="1:8" ht="24.75" customHeight="1">
      <c r="A9" s="3"/>
      <c r="B9" s="3"/>
      <c r="C9" s="32" t="s">
        <v>279</v>
      </c>
      <c r="D9" s="29">
        <f>SUM(D5+D8)</f>
        <v>0</v>
      </c>
      <c r="E9" s="29">
        <f>SUM(E5+E8)</f>
        <v>207650</v>
      </c>
      <c r="F9" s="29">
        <f>SUM(F5+F8)</f>
        <v>1659066.06</v>
      </c>
      <c r="G9" s="67">
        <f>SUM(G5+G8)</f>
        <v>0</v>
      </c>
      <c r="H9" s="29">
        <f>SUM(H5+H8)</f>
        <v>1866716.06</v>
      </c>
    </row>
    <row r="10" spans="1:8" ht="24.75" customHeight="1">
      <c r="A10" s="3"/>
      <c r="B10" s="4"/>
      <c r="C10" s="32" t="s">
        <v>133</v>
      </c>
      <c r="D10" s="29">
        <f>+D9</f>
        <v>0</v>
      </c>
      <c r="E10" s="29">
        <f aca="true" t="shared" si="0" ref="E10:H11">+E9</f>
        <v>207650</v>
      </c>
      <c r="F10" s="29">
        <f t="shared" si="0"/>
        <v>1659066.06</v>
      </c>
      <c r="G10" s="29">
        <f t="shared" si="0"/>
        <v>0</v>
      </c>
      <c r="H10" s="29">
        <f t="shared" si="0"/>
        <v>1866716.06</v>
      </c>
    </row>
    <row r="11" spans="1:8" ht="24.75" customHeight="1">
      <c r="A11" s="3"/>
      <c r="B11" s="2" t="s">
        <v>75</v>
      </c>
      <c r="C11" s="3"/>
      <c r="D11" s="29">
        <f>+D10</f>
        <v>0</v>
      </c>
      <c r="E11" s="29">
        <f t="shared" si="0"/>
        <v>207650</v>
      </c>
      <c r="F11" s="29">
        <f t="shared" si="0"/>
        <v>1659066.06</v>
      </c>
      <c r="G11" s="29">
        <f t="shared" si="0"/>
        <v>0</v>
      </c>
      <c r="H11" s="29">
        <f t="shared" si="0"/>
        <v>1866716.06</v>
      </c>
    </row>
  </sheetData>
  <sheetProtection/>
  <mergeCells count="1">
    <mergeCell ref="B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B1" sqref="B1:H1"/>
    </sheetView>
  </sheetViews>
  <sheetFormatPr defaultColWidth="9.140625" defaultRowHeight="12.75"/>
  <cols>
    <col min="1" max="1" width="12.8515625" style="0" customWidth="1"/>
    <col min="2" max="2" width="10.7109375" style="0" customWidth="1"/>
    <col min="3" max="3" width="25.7109375" style="0" customWidth="1"/>
    <col min="4" max="4" width="15.7109375" style="0" customWidth="1"/>
    <col min="5" max="6" width="12.421875" style="0" customWidth="1"/>
    <col min="7" max="7" width="11.28125" style="0" customWidth="1"/>
    <col min="8" max="8" width="18.7109375" style="0" customWidth="1"/>
  </cols>
  <sheetData>
    <row r="1" spans="1:8" ht="24.75" customHeight="1">
      <c r="A1" s="3"/>
      <c r="B1" s="131" t="s">
        <v>310</v>
      </c>
      <c r="C1" s="134"/>
      <c r="D1" s="134"/>
      <c r="E1" s="134"/>
      <c r="F1" s="134"/>
      <c r="G1" s="134"/>
      <c r="H1" s="135"/>
    </row>
    <row r="2" spans="1:8" ht="24.75" customHeight="1">
      <c r="A2" s="3"/>
      <c r="B2" s="3"/>
      <c r="C2" s="3"/>
      <c r="D2" s="3"/>
      <c r="E2" s="3"/>
      <c r="F2" s="3"/>
      <c r="G2" s="3"/>
      <c r="H2" s="3"/>
    </row>
    <row r="3" spans="1:8" s="12" customFormat="1" ht="39.75" customHeight="1">
      <c r="A3" s="8" t="s">
        <v>13</v>
      </c>
      <c r="B3" s="8" t="s">
        <v>0</v>
      </c>
      <c r="C3" s="8" t="s">
        <v>1</v>
      </c>
      <c r="D3" s="11" t="s">
        <v>32</v>
      </c>
      <c r="E3" s="23" t="s">
        <v>33</v>
      </c>
      <c r="F3" s="23" t="s">
        <v>17</v>
      </c>
      <c r="G3" s="8" t="s">
        <v>18</v>
      </c>
      <c r="H3" s="8" t="s">
        <v>21</v>
      </c>
    </row>
    <row r="4" spans="1:8" s="12" customFormat="1" ht="24.75" customHeight="1">
      <c r="A4" s="131" t="s">
        <v>14</v>
      </c>
      <c r="B4" s="134"/>
      <c r="C4" s="135"/>
      <c r="D4" s="8"/>
      <c r="E4" s="8"/>
      <c r="F4" s="8"/>
      <c r="G4" s="8"/>
      <c r="H4" s="8"/>
    </row>
    <row r="5" spans="1:8" s="12" customFormat="1" ht="24.75" customHeight="1">
      <c r="A5" s="68"/>
      <c r="B5" s="131" t="s">
        <v>129</v>
      </c>
      <c r="C5" s="132"/>
      <c r="D5" s="8"/>
      <c r="E5" s="8"/>
      <c r="F5" s="8"/>
      <c r="G5" s="8"/>
      <c r="H5" s="8"/>
    </row>
    <row r="6" spans="1:8" s="12" customFormat="1" ht="24.75" customHeight="1">
      <c r="A6" s="68"/>
      <c r="B6" s="131" t="s">
        <v>130</v>
      </c>
      <c r="C6" s="132"/>
      <c r="D6" s="8"/>
      <c r="E6" s="8"/>
      <c r="F6" s="8"/>
      <c r="G6" s="8"/>
      <c r="H6" s="8"/>
    </row>
    <row r="7" spans="1:8" s="12" customFormat="1" ht="24.75" customHeight="1">
      <c r="A7" s="54"/>
      <c r="B7" s="6" t="s">
        <v>108</v>
      </c>
      <c r="C7" s="6"/>
      <c r="D7" s="8"/>
      <c r="E7" s="8"/>
      <c r="F7" s="8"/>
      <c r="G7" s="8"/>
      <c r="H7" s="8"/>
    </row>
    <row r="8" spans="1:8" ht="24.75" customHeight="1">
      <c r="A8" s="3" t="s">
        <v>15</v>
      </c>
      <c r="B8" s="3">
        <v>600</v>
      </c>
      <c r="C8" s="4" t="s">
        <v>64</v>
      </c>
      <c r="D8" s="5">
        <v>10791.8</v>
      </c>
      <c r="E8" s="5">
        <v>60000</v>
      </c>
      <c r="F8" s="5">
        <v>0</v>
      </c>
      <c r="G8" s="57">
        <v>0</v>
      </c>
      <c r="H8" s="5">
        <v>60000</v>
      </c>
    </row>
    <row r="9" spans="1:8" ht="24.75" customHeight="1">
      <c r="A9" s="3"/>
      <c r="B9" s="140"/>
      <c r="C9" s="137"/>
      <c r="D9" s="138"/>
      <c r="E9" s="5"/>
      <c r="F9" s="5"/>
      <c r="G9" s="57"/>
      <c r="H9" s="5"/>
    </row>
    <row r="10" spans="1:8" ht="24.75" customHeight="1">
      <c r="A10" s="3"/>
      <c r="B10" s="2" t="s">
        <v>110</v>
      </c>
      <c r="C10" s="32"/>
      <c r="D10" s="3"/>
      <c r="E10" s="5"/>
      <c r="F10" s="5"/>
      <c r="G10" s="3"/>
      <c r="H10" s="5"/>
    </row>
    <row r="11" spans="1:8" ht="24.75" customHeight="1">
      <c r="A11" s="3" t="s">
        <v>109</v>
      </c>
      <c r="B11" s="3">
        <v>602</v>
      </c>
      <c r="C11" s="4" t="s">
        <v>23</v>
      </c>
      <c r="D11" s="5">
        <v>51017.19</v>
      </c>
      <c r="E11" s="5">
        <v>100000</v>
      </c>
      <c r="F11" s="5">
        <v>0</v>
      </c>
      <c r="G11" s="57">
        <v>0</v>
      </c>
      <c r="H11" s="5">
        <v>100000</v>
      </c>
    </row>
    <row r="12" spans="1:8" ht="39" customHeight="1">
      <c r="A12" s="3"/>
      <c r="B12" s="136" t="s">
        <v>111</v>
      </c>
      <c r="C12" s="138"/>
      <c r="D12" s="3"/>
      <c r="E12" s="5"/>
      <c r="F12" s="5"/>
      <c r="G12" s="3"/>
      <c r="H12" s="5"/>
    </row>
    <row r="13" spans="1:8" ht="24.75" customHeight="1">
      <c r="A13" s="3" t="s">
        <v>16</v>
      </c>
      <c r="B13" s="3">
        <v>610</v>
      </c>
      <c r="C13" s="4" t="s">
        <v>6</v>
      </c>
      <c r="D13" s="58">
        <v>4029.24</v>
      </c>
      <c r="E13" s="5">
        <v>50000</v>
      </c>
      <c r="F13" s="5">
        <v>0</v>
      </c>
      <c r="G13" s="57">
        <v>0</v>
      </c>
      <c r="H13" s="5">
        <v>50000</v>
      </c>
    </row>
    <row r="14" spans="1:8" ht="24.75" customHeight="1">
      <c r="A14" s="3"/>
      <c r="B14" s="136" t="s">
        <v>136</v>
      </c>
      <c r="C14" s="155"/>
      <c r="D14" s="67">
        <f>+D8+D11+D13</f>
        <v>65838.23000000001</v>
      </c>
      <c r="E14" s="29">
        <f>+E8+E11+E13</f>
        <v>210000</v>
      </c>
      <c r="F14" s="29">
        <f>+F8+F11+F13</f>
        <v>0</v>
      </c>
      <c r="G14" s="67">
        <f>+G8+G11+G13</f>
        <v>0</v>
      </c>
      <c r="H14" s="29">
        <f>+H8+H11+H13</f>
        <v>210000</v>
      </c>
    </row>
    <row r="15" spans="1:8" ht="24.75" customHeight="1">
      <c r="A15" s="3"/>
      <c r="B15" s="136" t="s">
        <v>137</v>
      </c>
      <c r="C15" s="155"/>
      <c r="D15" s="70">
        <f aca="true" t="shared" si="0" ref="D15:H16">+D14</f>
        <v>65838.23000000001</v>
      </c>
      <c r="E15" s="29">
        <f t="shared" si="0"/>
        <v>210000</v>
      </c>
      <c r="F15" s="29">
        <f t="shared" si="0"/>
        <v>0</v>
      </c>
      <c r="G15" s="67">
        <f t="shared" si="0"/>
        <v>0</v>
      </c>
      <c r="H15" s="29">
        <f t="shared" si="0"/>
        <v>210000</v>
      </c>
    </row>
    <row r="16" spans="1:8" ht="24.75" customHeight="1">
      <c r="A16" s="3"/>
      <c r="B16" s="2" t="s">
        <v>7</v>
      </c>
      <c r="C16" s="4"/>
      <c r="D16" s="29">
        <f t="shared" si="0"/>
        <v>65838.23000000001</v>
      </c>
      <c r="E16" s="29">
        <f t="shared" si="0"/>
        <v>210000</v>
      </c>
      <c r="F16" s="29">
        <f t="shared" si="0"/>
        <v>0</v>
      </c>
      <c r="G16" s="67">
        <f t="shared" si="0"/>
        <v>0</v>
      </c>
      <c r="H16" s="29">
        <f t="shared" si="0"/>
        <v>210000</v>
      </c>
    </row>
  </sheetData>
  <sheetProtection/>
  <mergeCells count="8">
    <mergeCell ref="B14:C14"/>
    <mergeCell ref="B15:C15"/>
    <mergeCell ref="B1:H1"/>
    <mergeCell ref="A4:C4"/>
    <mergeCell ref="B12:C12"/>
    <mergeCell ref="B9:D9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6" width="15.7109375" style="0" customWidth="1"/>
    <col min="7" max="7" width="20.00390625" style="0" customWidth="1"/>
    <col min="8" max="8" width="16.28125" style="0" customWidth="1"/>
  </cols>
  <sheetData>
    <row r="1" spans="1:7" ht="24.75" customHeight="1">
      <c r="A1" s="133" t="s">
        <v>311</v>
      </c>
      <c r="B1" s="133"/>
      <c r="C1" s="133"/>
      <c r="D1" s="133"/>
      <c r="E1" s="133"/>
      <c r="F1" s="133"/>
      <c r="G1" s="133"/>
    </row>
    <row r="2" spans="1:7" ht="24.75" customHeight="1">
      <c r="A2" s="3"/>
      <c r="B2" s="3"/>
      <c r="C2" s="3"/>
      <c r="D2" s="3"/>
      <c r="E2" s="3"/>
      <c r="F2" s="3"/>
      <c r="G2" s="3"/>
    </row>
    <row r="3" spans="1:7" ht="39.75" customHeight="1">
      <c r="A3" s="3" t="s">
        <v>2</v>
      </c>
      <c r="B3" s="3" t="s">
        <v>3</v>
      </c>
      <c r="C3" s="11" t="s">
        <v>32</v>
      </c>
      <c r="D3" s="23" t="s">
        <v>33</v>
      </c>
      <c r="E3" s="23" t="s">
        <v>17</v>
      </c>
      <c r="F3" s="8" t="s">
        <v>18</v>
      </c>
      <c r="G3" s="8" t="s">
        <v>21</v>
      </c>
    </row>
    <row r="4" spans="1:7" ht="24.75" customHeight="1">
      <c r="A4" s="65">
        <v>1</v>
      </c>
      <c r="B4" s="3" t="s">
        <v>11</v>
      </c>
      <c r="C4" s="5">
        <f>+'SpeseTit.1'!D83</f>
        <v>11669725.160000002</v>
      </c>
      <c r="D4" s="5">
        <f>+'SpeseTit.1'!E83</f>
        <v>14544118.71</v>
      </c>
      <c r="E4" s="5">
        <f>+'SpeseTit.1'!F83</f>
        <v>1968138</v>
      </c>
      <c r="F4" s="5">
        <f>+'SpeseTit.1'!G83</f>
        <v>1525126.71</v>
      </c>
      <c r="G4" s="5">
        <f>+'SpeseTit.1'!H83</f>
        <v>15015708</v>
      </c>
    </row>
    <row r="5" spans="1:7" ht="24.75" customHeight="1">
      <c r="A5" s="65">
        <v>2</v>
      </c>
      <c r="B5" s="3" t="s">
        <v>12</v>
      </c>
      <c r="C5" s="5">
        <f>+'Spese Tit.2'!D21</f>
        <v>0</v>
      </c>
      <c r="D5" s="5">
        <f>+'Spese Tit.2'!E21</f>
        <v>25544.6</v>
      </c>
      <c r="E5" s="5">
        <f>+'Spese Tit.2'!F21</f>
        <v>0</v>
      </c>
      <c r="F5" s="5">
        <f>+'Spese Tit.2'!G21</f>
        <v>0</v>
      </c>
      <c r="G5" s="5">
        <f>+'Spese Tit.2'!H21</f>
        <v>0</v>
      </c>
    </row>
    <row r="6" spans="1:7" ht="24.75" customHeight="1">
      <c r="A6" s="65">
        <v>3</v>
      </c>
      <c r="B6" s="4" t="s">
        <v>36</v>
      </c>
      <c r="C6" s="5">
        <f>+'Spese Tit.3'!D11</f>
        <v>0</v>
      </c>
      <c r="D6" s="5">
        <f>+'Spese Tit.3'!E11</f>
        <v>207650</v>
      </c>
      <c r="E6" s="5">
        <f>+'Spese Tit.3'!F11</f>
        <v>1659066.06</v>
      </c>
      <c r="F6" s="5">
        <f>+'Spese Tit.3'!G11</f>
        <v>0</v>
      </c>
      <c r="G6" s="5">
        <f>+'Spese Tit.3'!H11</f>
        <v>1866716.06</v>
      </c>
    </row>
    <row r="7" spans="1:7" ht="24.75" customHeight="1">
      <c r="A7" s="65">
        <v>4</v>
      </c>
      <c r="B7" s="4" t="s">
        <v>37</v>
      </c>
      <c r="C7" s="10">
        <f>+'spese titolo 4'!D16</f>
        <v>65838.23000000001</v>
      </c>
      <c r="D7" s="10">
        <f>+'spese titolo 4'!E16</f>
        <v>210000</v>
      </c>
      <c r="E7" s="10">
        <f>+'spese titolo 4'!F16</f>
        <v>0</v>
      </c>
      <c r="F7" s="10">
        <f>+'spese titolo 4'!G16</f>
        <v>0</v>
      </c>
      <c r="G7" s="10">
        <f>+'spese titolo 4'!H16</f>
        <v>210000</v>
      </c>
    </row>
    <row r="8" spans="1:7" s="12" customFormat="1" ht="24.75" customHeight="1">
      <c r="A8" s="2" t="s">
        <v>112</v>
      </c>
      <c r="B8" s="2"/>
      <c r="C8" s="29">
        <f>SUM(C4:C7)</f>
        <v>11735563.390000002</v>
      </c>
      <c r="D8" s="29">
        <f>SUM(D4:D7)</f>
        <v>14987313.31</v>
      </c>
      <c r="E8" s="29">
        <f>SUM(E4:E7)</f>
        <v>3627204.06</v>
      </c>
      <c r="F8" s="29">
        <f>SUM(F4:F7)</f>
        <v>1525126.71</v>
      </c>
      <c r="G8" s="29">
        <f>SUM(G4:G7)</f>
        <v>17092424.06</v>
      </c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0.8515625" style="36" customWidth="1"/>
    <col min="2" max="2" width="21.140625" style="36" customWidth="1"/>
    <col min="3" max="3" width="7.00390625" style="36" customWidth="1"/>
    <col min="4" max="4" width="35.8515625" style="36" customWidth="1"/>
    <col min="5" max="5" width="20.421875" style="36" customWidth="1"/>
    <col min="6" max="16384" width="9.140625" style="36" customWidth="1"/>
  </cols>
  <sheetData>
    <row r="1" spans="1:5" ht="36" customHeight="1">
      <c r="A1" s="156" t="s">
        <v>141</v>
      </c>
      <c r="B1" s="156"/>
      <c r="C1" s="156"/>
      <c r="D1" s="156"/>
      <c r="E1" s="156"/>
    </row>
    <row r="2" spans="1:5" ht="15">
      <c r="A2" s="34" t="s">
        <v>38</v>
      </c>
      <c r="B2" s="34" t="s">
        <v>40</v>
      </c>
      <c r="C2" s="35"/>
      <c r="D2" s="34" t="s">
        <v>39</v>
      </c>
      <c r="E2" s="34" t="s">
        <v>40</v>
      </c>
    </row>
    <row r="3" spans="1:5" ht="15">
      <c r="A3" s="34"/>
      <c r="B3" s="37"/>
      <c r="D3" s="34"/>
      <c r="E3" s="34"/>
    </row>
    <row r="4" spans="1:5" ht="15">
      <c r="A4" s="34" t="s">
        <v>41</v>
      </c>
      <c r="B4" s="37">
        <f>+'Avanzo eTitolo 1'!H11</f>
        <v>0</v>
      </c>
      <c r="C4" s="38"/>
      <c r="D4" s="34" t="s">
        <v>48</v>
      </c>
      <c r="E4" s="37">
        <f>+'SpeseTit.1'!H83</f>
        <v>15015708</v>
      </c>
    </row>
    <row r="5" spans="1:5" ht="45">
      <c r="A5" s="39" t="s">
        <v>114</v>
      </c>
      <c r="B5" s="37">
        <f>+TITOLO2!H14</f>
        <v>14089958</v>
      </c>
      <c r="C5" s="38"/>
      <c r="D5" s="34" t="s">
        <v>49</v>
      </c>
      <c r="E5" s="53">
        <f>+'Spese Tit.2'!H21</f>
        <v>0</v>
      </c>
    </row>
    <row r="6" spans="1:5" ht="15">
      <c r="A6" s="34" t="s">
        <v>42</v>
      </c>
      <c r="B6" s="37">
        <f>+'Titolo-3'!H17</f>
        <v>925750</v>
      </c>
      <c r="C6" s="38"/>
      <c r="D6" s="34"/>
      <c r="E6" s="34"/>
    </row>
    <row r="7" spans="1:5" ht="30">
      <c r="A7" s="39" t="s">
        <v>264</v>
      </c>
      <c r="B7" s="53">
        <f>+TITOLO4!H18</f>
        <v>0</v>
      </c>
      <c r="D7" s="34"/>
      <c r="E7" s="34"/>
    </row>
    <row r="8" spans="1:5" ht="15">
      <c r="A8" s="34"/>
      <c r="B8" s="34"/>
      <c r="D8" s="34"/>
      <c r="E8" s="34"/>
    </row>
    <row r="9" spans="1:5" ht="15">
      <c r="A9" s="40" t="s">
        <v>43</v>
      </c>
      <c r="B9" s="37">
        <f>B7+B6+B5+B4</f>
        <v>15015708</v>
      </c>
      <c r="C9" s="41"/>
      <c r="D9" s="34" t="s">
        <v>50</v>
      </c>
      <c r="E9" s="37">
        <f>SUM(E4:E5)</f>
        <v>15015708</v>
      </c>
    </row>
    <row r="10" spans="1:5" ht="15">
      <c r="A10" s="34"/>
      <c r="B10" s="34"/>
      <c r="D10" s="34"/>
      <c r="E10" s="34"/>
    </row>
    <row r="11" spans="1:5" ht="30">
      <c r="A11" s="39" t="s">
        <v>44</v>
      </c>
      <c r="B11" s="55">
        <f>+titolo5!H11</f>
        <v>1866716.06</v>
      </c>
      <c r="D11" s="39" t="s">
        <v>51</v>
      </c>
      <c r="E11" s="55">
        <f>+'Spese Tit.3'!H11</f>
        <v>1866716.06</v>
      </c>
    </row>
    <row r="12" spans="1:5" ht="30">
      <c r="A12" s="39" t="s">
        <v>45</v>
      </c>
      <c r="B12" s="37">
        <f>+titolo6!H13</f>
        <v>210000</v>
      </c>
      <c r="C12" s="41"/>
      <c r="D12" s="39" t="s">
        <v>52</v>
      </c>
      <c r="E12" s="37">
        <f>+'spese titolo 4'!H16</f>
        <v>210000</v>
      </c>
    </row>
    <row r="13" spans="1:5" ht="15">
      <c r="A13" s="34"/>
      <c r="B13" s="34"/>
      <c r="D13" s="34"/>
      <c r="E13" s="34"/>
    </row>
    <row r="14" spans="1:5" ht="15">
      <c r="A14" s="39" t="s">
        <v>46</v>
      </c>
      <c r="B14" s="37">
        <f>SUM(B9:B12)</f>
        <v>17092424.06</v>
      </c>
      <c r="C14" s="41"/>
      <c r="D14" s="34" t="s">
        <v>46</v>
      </c>
      <c r="E14" s="37">
        <f>SUM(E9:E12)</f>
        <v>17092424.06</v>
      </c>
    </row>
    <row r="15" spans="1:5" ht="15">
      <c r="A15" s="34"/>
      <c r="B15" s="34"/>
      <c r="D15" s="34"/>
      <c r="E15" s="34"/>
    </row>
    <row r="16" spans="1:5" ht="15">
      <c r="A16" s="39" t="s">
        <v>22</v>
      </c>
      <c r="B16" s="37">
        <v>0</v>
      </c>
      <c r="C16" s="41"/>
      <c r="D16" s="34" t="s">
        <v>31</v>
      </c>
      <c r="E16" s="37">
        <v>0</v>
      </c>
    </row>
    <row r="17" spans="1:5" ht="15">
      <c r="A17" s="34"/>
      <c r="B17" s="34"/>
      <c r="D17" s="34"/>
      <c r="E17" s="34"/>
    </row>
    <row r="18" spans="1:5" s="45" customFormat="1" ht="15.75">
      <c r="A18" s="42" t="s">
        <v>47</v>
      </c>
      <c r="B18" s="43">
        <f>SUM(B14:B16)</f>
        <v>17092424.06</v>
      </c>
      <c r="C18" s="44"/>
      <c r="D18" s="42" t="s">
        <v>53</v>
      </c>
      <c r="E18" s="43">
        <f>SUM(E14)</f>
        <v>17092424.06</v>
      </c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2.28125" style="0" customWidth="1"/>
    <col min="2" max="2" width="23.28125" style="0" customWidth="1"/>
    <col min="3" max="3" width="27.7109375" style="0" customWidth="1"/>
    <col min="4" max="4" width="23.7109375" style="0" customWidth="1"/>
  </cols>
  <sheetData>
    <row r="1" spans="1:4" ht="13.5" thickBot="1">
      <c r="A1" s="73"/>
      <c r="B1" s="74" t="s">
        <v>312</v>
      </c>
      <c r="C1" s="75"/>
      <c r="D1" s="76"/>
    </row>
    <row r="2" spans="1:4" ht="21" customHeight="1" thickBot="1">
      <c r="A2" s="77" t="s">
        <v>142</v>
      </c>
      <c r="B2" s="77" t="s">
        <v>40</v>
      </c>
      <c r="C2" s="77" t="s">
        <v>143</v>
      </c>
      <c r="D2" s="77"/>
    </row>
    <row r="3" spans="1:4" ht="12.75">
      <c r="A3" s="81">
        <v>1</v>
      </c>
      <c r="B3" s="81">
        <v>2</v>
      </c>
      <c r="C3" s="81">
        <v>3</v>
      </c>
      <c r="D3" s="81">
        <v>4</v>
      </c>
    </row>
    <row r="4" spans="1:4" ht="12.75">
      <c r="A4" s="80" t="s">
        <v>144</v>
      </c>
      <c r="B4" s="80"/>
      <c r="C4" s="80" t="s">
        <v>170</v>
      </c>
      <c r="D4" s="80"/>
    </row>
    <row r="5" spans="1:4" ht="12.75">
      <c r="A5" s="80" t="s">
        <v>145</v>
      </c>
      <c r="B5" s="85">
        <v>16882424.06</v>
      </c>
      <c r="C5" s="85"/>
      <c r="D5" s="85"/>
    </row>
    <row r="6" spans="1:4" ht="12.75">
      <c r="A6" s="80" t="s">
        <v>146</v>
      </c>
      <c r="B6" s="85">
        <v>16882424.06</v>
      </c>
      <c r="C6" s="80" t="s">
        <v>164</v>
      </c>
      <c r="D6" s="85">
        <v>0</v>
      </c>
    </row>
    <row r="7" spans="1:4" ht="12.75">
      <c r="A7" s="80"/>
      <c r="B7" s="86"/>
      <c r="C7" s="85" t="s">
        <v>165</v>
      </c>
      <c r="D7" s="85"/>
    </row>
    <row r="8" spans="1:4" ht="12.75">
      <c r="A8" s="82" t="s">
        <v>147</v>
      </c>
      <c r="B8" s="85">
        <f>+B5-B6</f>
        <v>0</v>
      </c>
      <c r="C8" s="85"/>
      <c r="D8" s="85"/>
    </row>
    <row r="9" spans="1:4" ht="12.75">
      <c r="A9" s="80"/>
      <c r="B9" s="86"/>
      <c r="C9" s="85"/>
      <c r="D9" s="85"/>
    </row>
    <row r="10" spans="1:4" ht="12.75">
      <c r="A10" s="80" t="s">
        <v>148</v>
      </c>
      <c r="B10" s="79">
        <v>0</v>
      </c>
      <c r="C10" s="85"/>
      <c r="D10" s="85"/>
    </row>
    <row r="11" spans="1:4" ht="12.75">
      <c r="A11" s="82" t="s">
        <v>149</v>
      </c>
      <c r="B11" s="79">
        <f>+B8-B10</f>
        <v>0</v>
      </c>
      <c r="C11" s="85"/>
      <c r="D11" s="85"/>
    </row>
    <row r="12" spans="1:4" ht="12.75">
      <c r="A12" s="80"/>
      <c r="B12" s="85"/>
      <c r="C12" s="85"/>
      <c r="D12" s="85"/>
    </row>
    <row r="13" spans="1:4" ht="12.75">
      <c r="A13" s="80" t="s">
        <v>150</v>
      </c>
      <c r="B13" s="85"/>
      <c r="C13" s="85"/>
      <c r="D13" s="85"/>
    </row>
    <row r="14" spans="1:4" ht="12.75">
      <c r="A14" s="80"/>
      <c r="B14" s="85"/>
      <c r="C14" s="85"/>
      <c r="D14" s="85"/>
    </row>
    <row r="15" spans="1:4" ht="12.75">
      <c r="A15" s="80" t="s">
        <v>152</v>
      </c>
      <c r="B15" s="85">
        <v>16882424.06</v>
      </c>
      <c r="C15" s="85"/>
      <c r="D15" s="85"/>
    </row>
    <row r="16" spans="1:4" ht="12.75">
      <c r="A16" s="80"/>
      <c r="B16" s="85"/>
      <c r="C16" s="85"/>
      <c r="D16" s="85"/>
    </row>
    <row r="17" spans="1:4" ht="12.75">
      <c r="A17" s="80" t="s">
        <v>151</v>
      </c>
      <c r="B17" s="85">
        <v>16882424.06</v>
      </c>
      <c r="C17" s="85"/>
      <c r="D17" s="85"/>
    </row>
    <row r="18" spans="1:4" ht="12.75">
      <c r="A18" s="80"/>
      <c r="B18" s="86"/>
      <c r="C18" s="85"/>
      <c r="D18" s="85"/>
    </row>
    <row r="19" spans="1:4" ht="12.75">
      <c r="A19" s="80" t="s">
        <v>153</v>
      </c>
      <c r="B19" s="85">
        <f>+B15-B17</f>
        <v>0</v>
      </c>
      <c r="C19" s="85"/>
      <c r="D19" s="85"/>
    </row>
    <row r="20" spans="1:4" ht="12.75">
      <c r="A20" s="80"/>
      <c r="B20" s="86"/>
      <c r="C20" s="85"/>
      <c r="D20" s="85"/>
    </row>
    <row r="21" spans="1:4" ht="12.75">
      <c r="A21" s="80" t="s">
        <v>154</v>
      </c>
      <c r="B21" s="85"/>
      <c r="C21" s="85"/>
      <c r="D21" s="85"/>
    </row>
    <row r="22" spans="1:4" ht="12.75">
      <c r="A22" s="80"/>
      <c r="B22" s="85"/>
      <c r="C22" s="85"/>
      <c r="D22" s="85"/>
    </row>
    <row r="23" spans="1:4" ht="13.5" thickBot="1">
      <c r="A23" s="83"/>
      <c r="B23" s="84"/>
      <c r="C23" s="84"/>
      <c r="D23" s="87"/>
    </row>
    <row r="24" spans="1:4" ht="12.75">
      <c r="A24" s="72"/>
      <c r="B24" s="78"/>
      <c r="C24" s="78"/>
      <c r="D24" s="78"/>
    </row>
    <row r="25" spans="1:4" ht="12.75">
      <c r="A25" s="3"/>
      <c r="B25" s="27"/>
      <c r="C25" s="27"/>
      <c r="D25" s="27"/>
    </row>
    <row r="26" spans="1:4" ht="12.75">
      <c r="A26" s="3"/>
      <c r="B26" s="27"/>
      <c r="C26" s="27"/>
      <c r="D26" s="27"/>
    </row>
    <row r="27" spans="1:4" ht="12.75">
      <c r="A27" s="3"/>
      <c r="B27" s="27"/>
      <c r="C27" s="27"/>
      <c r="D27" s="27"/>
    </row>
    <row r="28" spans="1:4" ht="12.75">
      <c r="A28" s="3"/>
      <c r="B28" s="27"/>
      <c r="C28" s="27"/>
      <c r="D28" s="27"/>
    </row>
    <row r="29" spans="1:4" ht="12.75">
      <c r="A29" s="3"/>
      <c r="B29" s="27"/>
      <c r="C29" s="27"/>
      <c r="D29" s="27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</sheetData>
  <sheetProtection/>
  <printOptions/>
  <pageMargins left="0.27" right="0.36" top="1" bottom="1" header="0.5" footer="0.5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G10" sqref="G10:G65"/>
    </sheetView>
  </sheetViews>
  <sheetFormatPr defaultColWidth="9.140625" defaultRowHeight="12.75"/>
  <cols>
    <col min="1" max="1" width="34.8515625" style="0" customWidth="1"/>
    <col min="2" max="2" width="15.57421875" style="0" customWidth="1"/>
    <col min="3" max="3" width="15.140625" style="0" customWidth="1"/>
    <col min="4" max="4" width="11.7109375" style="0" customWidth="1"/>
    <col min="5" max="5" width="19.421875" style="0" customWidth="1"/>
    <col min="6" max="6" width="16.7109375" style="0" customWidth="1"/>
    <col min="7" max="7" width="12.57421875" style="0" customWidth="1"/>
    <col min="8" max="8" width="16.28125" style="0" customWidth="1"/>
    <col min="9" max="9" width="15.421875" style="0" customWidth="1"/>
  </cols>
  <sheetData>
    <row r="1" spans="1:9" ht="26.25" thickBot="1">
      <c r="A1" s="95" t="s">
        <v>171</v>
      </c>
      <c r="B1" s="105" t="s">
        <v>268</v>
      </c>
      <c r="C1" s="105">
        <v>20</v>
      </c>
      <c r="D1" s="96" t="s">
        <v>172</v>
      </c>
      <c r="E1" s="105">
        <v>80</v>
      </c>
      <c r="F1" s="97" t="s">
        <v>173</v>
      </c>
      <c r="G1" s="98" t="s">
        <v>269</v>
      </c>
      <c r="H1" s="99" t="s">
        <v>174</v>
      </c>
      <c r="I1" t="s">
        <v>175</v>
      </c>
    </row>
    <row r="2" spans="1:9" ht="15" thickBot="1">
      <c r="A2" s="100" t="s">
        <v>176</v>
      </c>
      <c r="B2" s="101">
        <v>13.8</v>
      </c>
      <c r="C2" s="101">
        <f>+B2*20/$B$66</f>
        <v>0.13311019691628045</v>
      </c>
      <c r="D2" s="101">
        <v>334</v>
      </c>
      <c r="E2" s="101">
        <f>+D2*80/$D$66</f>
        <v>0.15008622093904994</v>
      </c>
      <c r="F2" s="102">
        <f>+C2+E2</f>
        <v>0.2831964178553304</v>
      </c>
      <c r="G2" s="103">
        <v>290558</v>
      </c>
      <c r="H2" s="91">
        <f>(F2*G2/100)</f>
        <v>822.8498477920908</v>
      </c>
      <c r="I2">
        <f>H2/D2</f>
        <v>2.463622298778715</v>
      </c>
    </row>
    <row r="3" spans="1:9" ht="15" thickBot="1">
      <c r="A3" s="100" t="s">
        <v>177</v>
      </c>
      <c r="B3" s="101">
        <v>24.77</v>
      </c>
      <c r="C3" s="101">
        <f aca="true" t="shared" si="0" ref="C3:C64">+B3*20/$B$66</f>
        <v>0.2389231577982802</v>
      </c>
      <c r="D3" s="92">
        <v>2609</v>
      </c>
      <c r="E3" s="101">
        <f>+D3*80/$D$66</f>
        <v>1.1723800911077285</v>
      </c>
      <c r="F3" s="102">
        <f aca="true" t="shared" si="1" ref="F3:F65">+C3+E3</f>
        <v>1.4113032489060087</v>
      </c>
      <c r="G3" s="103">
        <v>290558</v>
      </c>
      <c r="H3" s="91">
        <f aca="true" t="shared" si="2" ref="H3:H65">(F3*G3/100)</f>
        <v>4100.654493956321</v>
      </c>
      <c r="I3">
        <f aca="true" t="shared" si="3" ref="I3:I65">H3/D3</f>
        <v>1.5717341870281032</v>
      </c>
    </row>
    <row r="4" spans="1:9" ht="15" thickBot="1">
      <c r="A4" s="100" t="s">
        <v>178</v>
      </c>
      <c r="B4" s="101">
        <v>23.2</v>
      </c>
      <c r="C4" s="101">
        <f t="shared" si="0"/>
        <v>0.2237794614824425</v>
      </c>
      <c r="D4" s="92">
        <v>1030</v>
      </c>
      <c r="E4" s="101">
        <f aca="true" t="shared" si="4" ref="E4:E65">+D4*80/$D$66</f>
        <v>0.46284074121922586</v>
      </c>
      <c r="F4" s="102">
        <f t="shared" si="1"/>
        <v>0.6866202027016683</v>
      </c>
      <c r="G4" s="103">
        <v>290558</v>
      </c>
      <c r="H4" s="91">
        <f t="shared" si="2"/>
        <v>1995.0299285659137</v>
      </c>
      <c r="I4">
        <f t="shared" si="3"/>
        <v>1.9369222607436054</v>
      </c>
    </row>
    <row r="5" spans="1:9" ht="15" thickBot="1">
      <c r="A5" s="100" t="s">
        <v>179</v>
      </c>
      <c r="B5" s="101">
        <v>26.34</v>
      </c>
      <c r="C5" s="101">
        <f t="shared" si="0"/>
        <v>0.2540668541141179</v>
      </c>
      <c r="D5" s="92">
        <v>1418</v>
      </c>
      <c r="E5" s="101">
        <f t="shared" si="4"/>
        <v>0.6371923990765653</v>
      </c>
      <c r="F5" s="102">
        <f t="shared" si="1"/>
        <v>0.8912592531906832</v>
      </c>
      <c r="G5" s="103">
        <v>290558</v>
      </c>
      <c r="H5" s="91">
        <f t="shared" si="2"/>
        <v>2589.6250608857854</v>
      </c>
      <c r="I5">
        <f t="shared" si="3"/>
        <v>1.8262518059843338</v>
      </c>
    </row>
    <row r="6" spans="1:9" ht="15" thickBot="1">
      <c r="A6" s="100" t="s">
        <v>180</v>
      </c>
      <c r="B6" s="101">
        <v>10.17</v>
      </c>
      <c r="C6" s="101">
        <f t="shared" si="0"/>
        <v>0.09809642772743277</v>
      </c>
      <c r="D6" s="101">
        <v>98</v>
      </c>
      <c r="E6" s="101">
        <f t="shared" si="4"/>
        <v>0.04403727440726615</v>
      </c>
      <c r="F6" s="102">
        <f t="shared" si="1"/>
        <v>0.14213370213469892</v>
      </c>
      <c r="G6" s="103">
        <v>290558</v>
      </c>
      <c r="H6" s="91">
        <f t="shared" si="2"/>
        <v>412.98084224853847</v>
      </c>
      <c r="I6">
        <f t="shared" si="3"/>
        <v>4.214090227025903</v>
      </c>
    </row>
    <row r="7" spans="1:9" ht="15" thickBot="1">
      <c r="A7" s="100" t="s">
        <v>181</v>
      </c>
      <c r="B7" s="101">
        <v>16.66</v>
      </c>
      <c r="C7" s="101">
        <f t="shared" si="0"/>
        <v>0.1606968029438574</v>
      </c>
      <c r="D7" s="101">
        <v>266</v>
      </c>
      <c r="E7" s="101">
        <f t="shared" si="4"/>
        <v>0.11952974481972241</v>
      </c>
      <c r="F7" s="102">
        <f t="shared" si="1"/>
        <v>0.2802265477635798</v>
      </c>
      <c r="G7" s="103">
        <v>290558</v>
      </c>
      <c r="H7" s="91">
        <f t="shared" si="2"/>
        <v>814.2206526509021</v>
      </c>
      <c r="I7">
        <f t="shared" si="3"/>
        <v>3.0609798971838424</v>
      </c>
    </row>
    <row r="8" spans="1:9" ht="15" thickBot="1">
      <c r="A8" s="100" t="s">
        <v>182</v>
      </c>
      <c r="B8" s="101">
        <v>41.8</v>
      </c>
      <c r="C8" s="101">
        <f t="shared" si="0"/>
        <v>0.40318885732612486</v>
      </c>
      <c r="D8" s="92">
        <v>2039</v>
      </c>
      <c r="E8" s="101">
        <f t="shared" si="4"/>
        <v>0.9162449236368947</v>
      </c>
      <c r="F8" s="102">
        <f t="shared" si="1"/>
        <v>1.3194337809630197</v>
      </c>
      <c r="G8" s="103">
        <v>290558</v>
      </c>
      <c r="H8" s="91">
        <f t="shared" si="2"/>
        <v>3833.720405290531</v>
      </c>
      <c r="I8">
        <f t="shared" si="3"/>
        <v>1.8801963733646547</v>
      </c>
    </row>
    <row r="9" spans="1:9" ht="15" thickBot="1">
      <c r="A9" s="100" t="s">
        <v>183</v>
      </c>
      <c r="B9" s="101">
        <v>33.81</v>
      </c>
      <c r="C9" s="101">
        <f t="shared" si="0"/>
        <v>0.3261199824448871</v>
      </c>
      <c r="D9" s="101">
        <v>267</v>
      </c>
      <c r="E9" s="101">
        <f t="shared" si="4"/>
        <v>0.1199791047626537</v>
      </c>
      <c r="F9" s="102">
        <f t="shared" si="1"/>
        <v>0.44609908720754077</v>
      </c>
      <c r="G9" s="103">
        <v>290558</v>
      </c>
      <c r="H9" s="91">
        <f t="shared" si="2"/>
        <v>1296.1765858084864</v>
      </c>
      <c r="I9">
        <f t="shared" si="3"/>
        <v>4.854593954338901</v>
      </c>
    </row>
    <row r="10" spans="1:9" ht="15" thickBot="1">
      <c r="A10" s="100" t="s">
        <v>184</v>
      </c>
      <c r="B10" s="101">
        <v>39.32</v>
      </c>
      <c r="C10" s="101">
        <f t="shared" si="0"/>
        <v>0.3792676045469672</v>
      </c>
      <c r="D10" s="92">
        <v>2594</v>
      </c>
      <c r="E10" s="101">
        <f t="shared" si="4"/>
        <v>1.165639691963759</v>
      </c>
      <c r="F10" s="102">
        <f t="shared" si="1"/>
        <v>1.5449072965107262</v>
      </c>
      <c r="G10" s="103">
        <v>290558</v>
      </c>
      <c r="H10" s="91">
        <f t="shared" si="2"/>
        <v>4488.851742595636</v>
      </c>
      <c r="I10">
        <f t="shared" si="3"/>
        <v>1.730474842943576</v>
      </c>
    </row>
    <row r="11" spans="1:9" ht="15" thickBot="1">
      <c r="A11" s="100" t="s">
        <v>185</v>
      </c>
      <c r="B11" s="101">
        <v>19.41</v>
      </c>
      <c r="C11" s="101">
        <f t="shared" si="0"/>
        <v>0.1872223856626814</v>
      </c>
      <c r="D11" s="92">
        <v>2149</v>
      </c>
      <c r="E11" s="101">
        <f t="shared" si="4"/>
        <v>0.9656745173593363</v>
      </c>
      <c r="F11" s="102">
        <f t="shared" si="1"/>
        <v>1.1528969030220177</v>
      </c>
      <c r="G11" s="103">
        <v>290558</v>
      </c>
      <c r="H11" s="91">
        <f t="shared" si="2"/>
        <v>3349.8341834827147</v>
      </c>
      <c r="I11">
        <f t="shared" si="3"/>
        <v>1.5587874283307188</v>
      </c>
    </row>
    <row r="12" spans="1:9" ht="15" thickBot="1">
      <c r="A12" s="100" t="s">
        <v>186</v>
      </c>
      <c r="B12" s="101">
        <v>40.58</v>
      </c>
      <c r="C12" s="101">
        <f t="shared" si="0"/>
        <v>0.39142114426541014</v>
      </c>
      <c r="D12" s="92">
        <v>13926</v>
      </c>
      <c r="E12" s="101">
        <f t="shared" si="4"/>
        <v>6.257786565261106</v>
      </c>
      <c r="F12" s="102">
        <f t="shared" si="1"/>
        <v>6.649207709526516</v>
      </c>
      <c r="G12" s="103">
        <v>290558</v>
      </c>
      <c r="H12" s="91">
        <f t="shared" si="2"/>
        <v>19319.804936646055</v>
      </c>
      <c r="I12">
        <f t="shared" si="3"/>
        <v>1.3873190389663976</v>
      </c>
    </row>
    <row r="13" spans="1:9" ht="15" thickBot="1">
      <c r="A13" s="100" t="s">
        <v>187</v>
      </c>
      <c r="B13" s="101">
        <v>24.98</v>
      </c>
      <c r="C13" s="101">
        <f t="shared" si="0"/>
        <v>0.24094874775135405</v>
      </c>
      <c r="D13" s="101">
        <v>932</v>
      </c>
      <c r="E13" s="101">
        <f t="shared" si="4"/>
        <v>0.41880346681195973</v>
      </c>
      <c r="F13" s="102">
        <f t="shared" si="1"/>
        <v>0.6597522145633138</v>
      </c>
      <c r="G13" s="103">
        <v>290558</v>
      </c>
      <c r="H13" s="91">
        <f t="shared" si="2"/>
        <v>1916.9628395908733</v>
      </c>
      <c r="I13">
        <f t="shared" si="3"/>
        <v>2.0568270811060874</v>
      </c>
    </row>
    <row r="14" spans="1:9" ht="15" thickBot="1">
      <c r="A14" s="100" t="s">
        <v>188</v>
      </c>
      <c r="B14" s="101">
        <v>11.13</v>
      </c>
      <c r="C14" s="101">
        <f t="shared" si="0"/>
        <v>0.10735626751291316</v>
      </c>
      <c r="D14" s="92">
        <v>1025</v>
      </c>
      <c r="E14" s="101">
        <f t="shared" si="4"/>
        <v>0.46059394150456945</v>
      </c>
      <c r="F14" s="102">
        <f t="shared" si="1"/>
        <v>0.5679502090174826</v>
      </c>
      <c r="G14" s="103">
        <v>290558</v>
      </c>
      <c r="H14" s="91">
        <f t="shared" si="2"/>
        <v>1650.224768317017</v>
      </c>
      <c r="I14">
        <f t="shared" si="3"/>
        <v>1.609975383723919</v>
      </c>
    </row>
    <row r="15" spans="1:9" ht="15" thickBot="1">
      <c r="A15" s="100" t="s">
        <v>189</v>
      </c>
      <c r="B15" s="101">
        <v>30.11</v>
      </c>
      <c r="C15" s="101">
        <f t="shared" si="0"/>
        <v>0.29043101660501486</v>
      </c>
      <c r="D15" s="101">
        <v>950</v>
      </c>
      <c r="E15" s="101">
        <f t="shared" si="4"/>
        <v>0.4268919457847229</v>
      </c>
      <c r="F15" s="102">
        <f t="shared" si="1"/>
        <v>0.7173229623897377</v>
      </c>
      <c r="G15" s="103">
        <v>290558</v>
      </c>
      <c r="H15" s="91">
        <f t="shared" si="2"/>
        <v>2084.2392530603743</v>
      </c>
      <c r="I15">
        <f t="shared" si="3"/>
        <v>2.1939360558530256</v>
      </c>
    </row>
    <row r="16" spans="1:9" ht="15" thickBot="1">
      <c r="A16" s="100" t="s">
        <v>190</v>
      </c>
      <c r="B16" s="101">
        <v>16.28</v>
      </c>
      <c r="C16" s="101">
        <f t="shared" si="0"/>
        <v>0.1570314496954381</v>
      </c>
      <c r="D16" s="101">
        <v>255</v>
      </c>
      <c r="E16" s="101">
        <f t="shared" si="4"/>
        <v>0.11458678544747825</v>
      </c>
      <c r="F16" s="102">
        <f t="shared" si="1"/>
        <v>0.2716182351429164</v>
      </c>
      <c r="G16" s="103">
        <v>290558</v>
      </c>
      <c r="H16" s="91">
        <f t="shared" si="2"/>
        <v>789.208511666555</v>
      </c>
      <c r="I16">
        <f t="shared" si="3"/>
        <v>3.094935339868843</v>
      </c>
    </row>
    <row r="17" spans="1:9" ht="15" thickBot="1">
      <c r="A17" s="100" t="s">
        <v>191</v>
      </c>
      <c r="B17" s="101">
        <v>10.05</v>
      </c>
      <c r="C17" s="101">
        <f t="shared" si="0"/>
        <v>0.09693894775424772</v>
      </c>
      <c r="D17" s="101">
        <v>914</v>
      </c>
      <c r="E17" s="101">
        <f t="shared" si="4"/>
        <v>0.4107149878391965</v>
      </c>
      <c r="F17" s="102">
        <f t="shared" si="1"/>
        <v>0.5076539355934442</v>
      </c>
      <c r="G17" s="103">
        <v>290558</v>
      </c>
      <c r="H17" s="91">
        <f t="shared" si="2"/>
        <v>1475.0291221815996</v>
      </c>
      <c r="I17">
        <f t="shared" si="3"/>
        <v>1.6138174203299778</v>
      </c>
    </row>
    <row r="18" spans="1:9" ht="15" thickBot="1">
      <c r="A18" s="100" t="s">
        <v>192</v>
      </c>
      <c r="B18" s="101">
        <v>25.35</v>
      </c>
      <c r="C18" s="101">
        <f t="shared" si="0"/>
        <v>0.24451764433534126</v>
      </c>
      <c r="D18" s="92">
        <v>4526</v>
      </c>
      <c r="E18" s="101">
        <f t="shared" si="4"/>
        <v>2.033803101707006</v>
      </c>
      <c r="F18" s="102">
        <f t="shared" si="1"/>
        <v>2.2783207460423474</v>
      </c>
      <c r="G18" s="103">
        <v>290558</v>
      </c>
      <c r="H18" s="91">
        <f t="shared" si="2"/>
        <v>6619.843193285724</v>
      </c>
      <c r="I18">
        <f t="shared" si="3"/>
        <v>1.4626255398333459</v>
      </c>
    </row>
    <row r="19" spans="1:9" ht="15" thickBot="1">
      <c r="A19" s="100" t="s">
        <v>193</v>
      </c>
      <c r="B19" s="101">
        <v>9.12</v>
      </c>
      <c r="C19" s="101">
        <f t="shared" si="0"/>
        <v>0.08796847796206358</v>
      </c>
      <c r="D19" s="101">
        <v>121</v>
      </c>
      <c r="E19" s="101">
        <f t="shared" si="4"/>
        <v>0.054372553094685756</v>
      </c>
      <c r="F19" s="102">
        <f t="shared" si="1"/>
        <v>0.14234103105674933</v>
      </c>
      <c r="G19" s="103">
        <v>290558</v>
      </c>
      <c r="H19" s="91">
        <f t="shared" si="2"/>
        <v>413.5832530178697</v>
      </c>
      <c r="I19">
        <f t="shared" si="3"/>
        <v>3.418043413370824</v>
      </c>
    </row>
    <row r="20" spans="1:9" ht="15" thickBot="1">
      <c r="A20" s="93" t="s">
        <v>194</v>
      </c>
      <c r="B20" s="106">
        <v>442.99</v>
      </c>
      <c r="C20" s="101">
        <f t="shared" si="0"/>
        <v>4.272933777677034</v>
      </c>
      <c r="D20" s="94">
        <v>3360</v>
      </c>
      <c r="E20" s="101">
        <f t="shared" si="4"/>
        <v>1.5098494082491252</v>
      </c>
      <c r="F20" s="102">
        <f t="shared" si="1"/>
        <v>5.782783185926159</v>
      </c>
      <c r="G20" s="103">
        <v>290558</v>
      </c>
      <c r="H20" s="91">
        <f t="shared" si="2"/>
        <v>16802.33916936333</v>
      </c>
      <c r="I20">
        <f t="shared" si="3"/>
        <v>5.000696181358134</v>
      </c>
    </row>
    <row r="21" spans="1:9" ht="15" thickBot="1">
      <c r="A21" s="100" t="s">
        <v>195</v>
      </c>
      <c r="B21" s="101">
        <v>48.28</v>
      </c>
      <c r="C21" s="101">
        <f t="shared" si="0"/>
        <v>0.4656927758781174</v>
      </c>
      <c r="D21" s="92">
        <v>7725</v>
      </c>
      <c r="E21" s="101">
        <f t="shared" si="4"/>
        <v>3.471305559144194</v>
      </c>
      <c r="F21" s="102">
        <f t="shared" si="1"/>
        <v>3.9369983350223117</v>
      </c>
      <c r="G21" s="103">
        <v>290558</v>
      </c>
      <c r="H21" s="91">
        <f t="shared" si="2"/>
        <v>11439.26362227413</v>
      </c>
      <c r="I21">
        <f t="shared" si="3"/>
        <v>1.4808108248898548</v>
      </c>
    </row>
    <row r="22" spans="1:9" ht="15" thickBot="1">
      <c r="A22" s="100" t="s">
        <v>196</v>
      </c>
      <c r="B22" s="101">
        <v>13.99</v>
      </c>
      <c r="C22" s="101">
        <f t="shared" si="0"/>
        <v>0.13494287354049012</v>
      </c>
      <c r="D22" s="101">
        <v>429</v>
      </c>
      <c r="E22" s="101">
        <f t="shared" si="4"/>
        <v>0.19277541551752223</v>
      </c>
      <c r="F22" s="102">
        <f t="shared" si="1"/>
        <v>0.32771828905801237</v>
      </c>
      <c r="G22" s="103">
        <v>290558</v>
      </c>
      <c r="H22" s="91">
        <f t="shared" si="2"/>
        <v>952.2117063211795</v>
      </c>
      <c r="I22">
        <f t="shared" si="3"/>
        <v>2.2196077070423765</v>
      </c>
    </row>
    <row r="23" spans="1:9" ht="15" thickBot="1">
      <c r="A23" s="100" t="s">
        <v>197</v>
      </c>
      <c r="B23" s="101">
        <v>16.53</v>
      </c>
      <c r="C23" s="101">
        <f t="shared" si="0"/>
        <v>0.1594428663062403</v>
      </c>
      <c r="D23" s="92">
        <v>1040</v>
      </c>
      <c r="E23" s="101">
        <f t="shared" si="4"/>
        <v>0.46733434064853874</v>
      </c>
      <c r="F23" s="102">
        <f t="shared" si="1"/>
        <v>0.626777206954779</v>
      </c>
      <c r="G23" s="103">
        <v>290558</v>
      </c>
      <c r="H23" s="91">
        <f t="shared" si="2"/>
        <v>1821.151316983667</v>
      </c>
      <c r="I23">
        <f t="shared" si="3"/>
        <v>1.7511070355612182</v>
      </c>
    </row>
    <row r="24" spans="1:9" ht="15" thickBot="1">
      <c r="A24" s="100" t="s">
        <v>198</v>
      </c>
      <c r="B24" s="101">
        <v>23.28</v>
      </c>
      <c r="C24" s="101">
        <f t="shared" si="0"/>
        <v>0.22455111479789922</v>
      </c>
      <c r="D24" s="92">
        <v>1241</v>
      </c>
      <c r="E24" s="101">
        <f t="shared" si="4"/>
        <v>0.5576556891777275</v>
      </c>
      <c r="F24" s="102">
        <f t="shared" si="1"/>
        <v>0.7822068039756267</v>
      </c>
      <c r="G24" s="103">
        <v>290558</v>
      </c>
      <c r="H24" s="91">
        <f t="shared" si="2"/>
        <v>2272.764445495501</v>
      </c>
      <c r="I24">
        <f t="shared" si="3"/>
        <v>1.8313976192550372</v>
      </c>
    </row>
    <row r="25" spans="1:9" ht="15" thickBot="1">
      <c r="A25" s="100" t="s">
        <v>199</v>
      </c>
      <c r="B25" s="101">
        <v>17.05</v>
      </c>
      <c r="C25" s="101">
        <f t="shared" si="0"/>
        <v>0.16445861285670882</v>
      </c>
      <c r="D25" s="101">
        <v>568</v>
      </c>
      <c r="E25" s="101">
        <f t="shared" si="4"/>
        <v>0.25523644758497116</v>
      </c>
      <c r="F25" s="102">
        <f t="shared" si="1"/>
        <v>0.41969506044168</v>
      </c>
      <c r="G25" s="103">
        <v>290558</v>
      </c>
      <c r="H25" s="91">
        <f t="shared" si="2"/>
        <v>1219.4575737181365</v>
      </c>
      <c r="I25">
        <f t="shared" si="3"/>
        <v>2.146932348095311</v>
      </c>
    </row>
    <row r="26" spans="1:9" ht="15" thickBot="1">
      <c r="A26" s="100" t="s">
        <v>200</v>
      </c>
      <c r="B26" s="101">
        <v>33.52</v>
      </c>
      <c r="C26" s="101">
        <f t="shared" si="0"/>
        <v>0.3233227391763566</v>
      </c>
      <c r="D26" s="92">
        <v>8510</v>
      </c>
      <c r="E26" s="101">
        <f t="shared" si="4"/>
        <v>3.8240531143452543</v>
      </c>
      <c r="F26" s="102">
        <f t="shared" si="1"/>
        <v>4.147375853521611</v>
      </c>
      <c r="G26" s="103">
        <v>290558</v>
      </c>
      <c r="H26" s="91">
        <f t="shared" si="2"/>
        <v>12050.532332475323</v>
      </c>
      <c r="I26">
        <f t="shared" si="3"/>
        <v>1.4160437523472764</v>
      </c>
    </row>
    <row r="27" spans="1:9" ht="15" thickBot="1">
      <c r="A27" s="100" t="s">
        <v>201</v>
      </c>
      <c r="B27" s="101">
        <v>12.52</v>
      </c>
      <c r="C27" s="101">
        <f t="shared" si="0"/>
        <v>0.12076374386897326</v>
      </c>
      <c r="D27" s="101">
        <v>840</v>
      </c>
      <c r="E27" s="101">
        <f t="shared" si="4"/>
        <v>0.3774623520622813</v>
      </c>
      <c r="F27" s="102">
        <f t="shared" si="1"/>
        <v>0.49822609593125455</v>
      </c>
      <c r="G27" s="103">
        <v>290558</v>
      </c>
      <c r="H27" s="91">
        <f t="shared" si="2"/>
        <v>1447.6357798159347</v>
      </c>
      <c r="I27">
        <f t="shared" si="3"/>
        <v>1.7233759283523031</v>
      </c>
    </row>
    <row r="28" spans="1:9" ht="15" thickBot="1">
      <c r="A28" s="100" t="s">
        <v>202</v>
      </c>
      <c r="B28" s="101">
        <v>12</v>
      </c>
      <c r="C28" s="101">
        <f t="shared" si="0"/>
        <v>0.11574799731850474</v>
      </c>
      <c r="D28" s="101">
        <v>383</v>
      </c>
      <c r="E28" s="101">
        <f t="shared" si="4"/>
        <v>0.172104858142683</v>
      </c>
      <c r="F28" s="102">
        <f t="shared" si="1"/>
        <v>0.2878528554611878</v>
      </c>
      <c r="G28" s="103">
        <v>290558</v>
      </c>
      <c r="H28" s="91">
        <f t="shared" si="2"/>
        <v>836.3794997709178</v>
      </c>
      <c r="I28">
        <f t="shared" si="3"/>
        <v>2.183758485041561</v>
      </c>
    </row>
    <row r="29" spans="1:9" ht="15" thickBot="1">
      <c r="A29" s="100" t="s">
        <v>203</v>
      </c>
      <c r="B29" s="101">
        <v>6.81</v>
      </c>
      <c r="C29" s="101">
        <f t="shared" si="0"/>
        <v>0.06568698847825144</v>
      </c>
      <c r="D29" s="101">
        <v>350</v>
      </c>
      <c r="E29" s="101">
        <f t="shared" si="4"/>
        <v>0.15727598002595053</v>
      </c>
      <c r="F29" s="102">
        <f t="shared" si="1"/>
        <v>0.22296296850420197</v>
      </c>
      <c r="G29" s="103">
        <v>290558</v>
      </c>
      <c r="H29" s="91">
        <f t="shared" si="2"/>
        <v>647.8367420264392</v>
      </c>
      <c r="I29">
        <f t="shared" si="3"/>
        <v>1.8509621200755406</v>
      </c>
    </row>
    <row r="30" spans="1:9" ht="15" thickBot="1">
      <c r="A30" s="100" t="s">
        <v>204</v>
      </c>
      <c r="B30" s="101">
        <v>9.75</v>
      </c>
      <c r="C30" s="101">
        <f t="shared" si="0"/>
        <v>0.09404524782128511</v>
      </c>
      <c r="D30" s="101">
        <v>514</v>
      </c>
      <c r="E30" s="101">
        <f t="shared" si="4"/>
        <v>0.23097101066668166</v>
      </c>
      <c r="F30" s="102">
        <f t="shared" si="1"/>
        <v>0.3250162584879668</v>
      </c>
      <c r="G30" s="103">
        <v>290558</v>
      </c>
      <c r="H30" s="91">
        <f t="shared" si="2"/>
        <v>944.3607403374666</v>
      </c>
      <c r="I30">
        <f t="shared" si="3"/>
        <v>1.8372777049367055</v>
      </c>
    </row>
    <row r="31" spans="1:9" ht="15" thickBot="1">
      <c r="A31" s="100" t="s">
        <v>205</v>
      </c>
      <c r="B31" s="101">
        <v>19</v>
      </c>
      <c r="C31" s="101">
        <f t="shared" si="0"/>
        <v>0.18326766242096584</v>
      </c>
      <c r="D31" s="101">
        <v>942</v>
      </c>
      <c r="E31" s="101">
        <f t="shared" si="4"/>
        <v>0.4232970662412726</v>
      </c>
      <c r="F31" s="102">
        <f t="shared" si="1"/>
        <v>0.6065647286622384</v>
      </c>
      <c r="G31" s="103">
        <v>290558</v>
      </c>
      <c r="H31" s="91">
        <f t="shared" si="2"/>
        <v>1762.4223443064268</v>
      </c>
      <c r="I31">
        <f t="shared" si="3"/>
        <v>1.870936671238245</v>
      </c>
    </row>
    <row r="32" spans="1:9" ht="15" thickBot="1">
      <c r="A32" s="100" t="s">
        <v>206</v>
      </c>
      <c r="B32" s="101">
        <v>22.52</v>
      </c>
      <c r="C32" s="101">
        <f t="shared" si="0"/>
        <v>0.21722040830106054</v>
      </c>
      <c r="D32" s="101">
        <v>554</v>
      </c>
      <c r="E32" s="101">
        <f t="shared" si="4"/>
        <v>0.24894540838393314</v>
      </c>
      <c r="F32" s="102">
        <f t="shared" si="1"/>
        <v>0.4661658166849937</v>
      </c>
      <c r="G32" s="103">
        <v>290558</v>
      </c>
      <c r="H32" s="91">
        <f t="shared" si="2"/>
        <v>1354.4820736435838</v>
      </c>
      <c r="I32">
        <f t="shared" si="3"/>
        <v>2.4449134903313787</v>
      </c>
    </row>
    <row r="33" spans="1:9" ht="15" thickBot="1">
      <c r="A33" s="100" t="s">
        <v>207</v>
      </c>
      <c r="B33" s="101">
        <v>58.11</v>
      </c>
      <c r="C33" s="101">
        <f t="shared" si="0"/>
        <v>0.5605096770148592</v>
      </c>
      <c r="D33" s="92">
        <v>4353</v>
      </c>
      <c r="E33" s="101">
        <f t="shared" si="4"/>
        <v>1.9560638315798935</v>
      </c>
      <c r="F33" s="102">
        <f t="shared" si="1"/>
        <v>2.5165735085947527</v>
      </c>
      <c r="G33" s="103">
        <v>290558</v>
      </c>
      <c r="H33" s="91">
        <f t="shared" si="2"/>
        <v>7312.105655102741</v>
      </c>
      <c r="I33">
        <f t="shared" si="3"/>
        <v>1.6797853560998717</v>
      </c>
    </row>
    <row r="34" spans="1:9" ht="15" thickBot="1">
      <c r="A34" s="100" t="s">
        <v>208</v>
      </c>
      <c r="B34" s="101">
        <v>6.7</v>
      </c>
      <c r="C34" s="101">
        <f t="shared" si="0"/>
        <v>0.06462596516949848</v>
      </c>
      <c r="D34" s="101">
        <v>816</v>
      </c>
      <c r="E34" s="101">
        <f t="shared" si="4"/>
        <v>0.3666777134319304</v>
      </c>
      <c r="F34" s="102">
        <f t="shared" si="1"/>
        <v>0.4313036786014289</v>
      </c>
      <c r="G34" s="103">
        <v>290558</v>
      </c>
      <c r="H34" s="91">
        <f t="shared" si="2"/>
        <v>1253.1873424707396</v>
      </c>
      <c r="I34">
        <f t="shared" si="3"/>
        <v>1.5357688020474751</v>
      </c>
    </row>
    <row r="35" spans="1:9" ht="15" thickBot="1">
      <c r="A35" s="100" t="s">
        <v>209</v>
      </c>
      <c r="B35" s="101">
        <v>20.19</v>
      </c>
      <c r="C35" s="101">
        <f t="shared" si="0"/>
        <v>0.19474600548838422</v>
      </c>
      <c r="D35" s="92">
        <v>1500</v>
      </c>
      <c r="E35" s="101">
        <f t="shared" si="4"/>
        <v>0.6740399143969309</v>
      </c>
      <c r="F35" s="102">
        <f t="shared" si="1"/>
        <v>0.8687859198853152</v>
      </c>
      <c r="G35" s="103">
        <v>290558</v>
      </c>
      <c r="H35" s="91">
        <f t="shared" si="2"/>
        <v>2524.326993100374</v>
      </c>
      <c r="I35">
        <f t="shared" si="3"/>
        <v>1.6828846620669158</v>
      </c>
    </row>
    <row r="36" spans="1:9" ht="15" thickBot="1">
      <c r="A36" s="100" t="s">
        <v>210</v>
      </c>
      <c r="B36" s="101">
        <v>16.5</v>
      </c>
      <c r="C36" s="101">
        <f t="shared" si="0"/>
        <v>0.159153496312944</v>
      </c>
      <c r="D36" s="101">
        <v>627</v>
      </c>
      <c r="E36" s="101">
        <f t="shared" si="4"/>
        <v>0.2817486842179171</v>
      </c>
      <c r="F36" s="102">
        <f t="shared" si="1"/>
        <v>0.4409021805308611</v>
      </c>
      <c r="G36" s="103">
        <v>290558</v>
      </c>
      <c r="H36" s="91">
        <f t="shared" si="2"/>
        <v>1281.0765577068594</v>
      </c>
      <c r="I36">
        <f t="shared" si="3"/>
        <v>2.043184302562774</v>
      </c>
    </row>
    <row r="37" spans="1:9" ht="15" thickBot="1">
      <c r="A37" s="100" t="s">
        <v>211</v>
      </c>
      <c r="B37" s="101">
        <v>6.48</v>
      </c>
      <c r="C37" s="101">
        <f t="shared" si="0"/>
        <v>0.06250391855199257</v>
      </c>
      <c r="D37" s="101">
        <v>239</v>
      </c>
      <c r="E37" s="101">
        <f t="shared" si="4"/>
        <v>0.10739702636057766</v>
      </c>
      <c r="F37" s="102">
        <f t="shared" si="1"/>
        <v>0.16990094491257024</v>
      </c>
      <c r="G37" s="103">
        <v>290558</v>
      </c>
      <c r="H37" s="91">
        <f t="shared" si="2"/>
        <v>493.6607875190659</v>
      </c>
      <c r="I37">
        <f t="shared" si="3"/>
        <v>2.065526307611154</v>
      </c>
    </row>
    <row r="38" spans="1:9" ht="15" thickBot="1">
      <c r="A38" s="100" t="s">
        <v>212</v>
      </c>
      <c r="B38" s="101">
        <v>13.91</v>
      </c>
      <c r="C38" s="101">
        <f t="shared" si="0"/>
        <v>0.13417122022503342</v>
      </c>
      <c r="D38" s="92">
        <v>1308</v>
      </c>
      <c r="E38" s="101">
        <f t="shared" si="4"/>
        <v>0.5877628053541237</v>
      </c>
      <c r="F38" s="102">
        <f t="shared" si="1"/>
        <v>0.7219340255791571</v>
      </c>
      <c r="G38" s="103">
        <v>290558</v>
      </c>
      <c r="H38" s="91">
        <f t="shared" si="2"/>
        <v>2097.637066042287</v>
      </c>
      <c r="I38">
        <f t="shared" si="3"/>
        <v>1.6036980627234612</v>
      </c>
    </row>
    <row r="39" spans="1:9" ht="15" thickBot="1">
      <c r="A39" s="100" t="s">
        <v>213</v>
      </c>
      <c r="B39" s="101">
        <v>16.65</v>
      </c>
      <c r="C39" s="101">
        <f t="shared" si="0"/>
        <v>0.16060034627942532</v>
      </c>
      <c r="D39" s="101">
        <v>586</v>
      </c>
      <c r="E39" s="101">
        <f t="shared" si="4"/>
        <v>0.2633249265577343</v>
      </c>
      <c r="F39" s="102">
        <f t="shared" si="1"/>
        <v>0.42392527283715964</v>
      </c>
      <c r="G39" s="103">
        <v>290558</v>
      </c>
      <c r="H39" s="91">
        <f t="shared" si="2"/>
        <v>1231.7487942501944</v>
      </c>
      <c r="I39">
        <f t="shared" si="3"/>
        <v>2.101960399744359</v>
      </c>
    </row>
    <row r="40" spans="1:9" ht="15" thickBot="1">
      <c r="A40" s="100" t="s">
        <v>214</v>
      </c>
      <c r="B40" s="101">
        <v>11.56</v>
      </c>
      <c r="C40" s="101">
        <f t="shared" si="0"/>
        <v>0.11150390408349291</v>
      </c>
      <c r="D40" s="101">
        <v>589</v>
      </c>
      <c r="E40" s="101">
        <f t="shared" si="4"/>
        <v>0.2646730063865282</v>
      </c>
      <c r="F40" s="102">
        <f t="shared" si="1"/>
        <v>0.3761769104700211</v>
      </c>
      <c r="G40" s="103">
        <v>290558</v>
      </c>
      <c r="H40" s="91">
        <f t="shared" si="2"/>
        <v>1093.0121075234838</v>
      </c>
      <c r="I40">
        <f t="shared" si="3"/>
        <v>1.8557081621790896</v>
      </c>
    </row>
    <row r="41" spans="1:9" ht="15" thickBot="1">
      <c r="A41" s="100" t="s">
        <v>215</v>
      </c>
      <c r="B41" s="101">
        <v>16</v>
      </c>
      <c r="C41" s="101">
        <f t="shared" si="0"/>
        <v>0.15433066309133966</v>
      </c>
      <c r="D41" s="92">
        <v>4253</v>
      </c>
      <c r="E41" s="101">
        <f t="shared" si="4"/>
        <v>1.9111278372867646</v>
      </c>
      <c r="F41" s="102">
        <f t="shared" si="1"/>
        <v>2.0654585003781043</v>
      </c>
      <c r="G41" s="103">
        <v>290558</v>
      </c>
      <c r="H41" s="91">
        <f t="shared" si="2"/>
        <v>6001.354909528613</v>
      </c>
      <c r="I41">
        <f t="shared" si="3"/>
        <v>1.4110874463975105</v>
      </c>
    </row>
    <row r="42" spans="1:9" ht="15" thickBot="1">
      <c r="A42" s="100" t="s">
        <v>216</v>
      </c>
      <c r="B42" s="101">
        <v>11.06</v>
      </c>
      <c r="C42" s="101">
        <f t="shared" si="0"/>
        <v>0.10668107086188855</v>
      </c>
      <c r="D42" s="101">
        <v>428</v>
      </c>
      <c r="E42" s="101">
        <f t="shared" si="4"/>
        <v>0.19232605557459095</v>
      </c>
      <c r="F42" s="102">
        <f t="shared" si="1"/>
        <v>0.29900712643647953</v>
      </c>
      <c r="G42" s="103">
        <v>290558</v>
      </c>
      <c r="H42" s="91">
        <f t="shared" si="2"/>
        <v>868.7891264313062</v>
      </c>
      <c r="I42">
        <f t="shared" si="3"/>
        <v>2.0298811365217433</v>
      </c>
    </row>
    <row r="43" spans="1:9" ht="15" thickBot="1">
      <c r="A43" s="100" t="s">
        <v>217</v>
      </c>
      <c r="B43" s="101">
        <v>43.41</v>
      </c>
      <c r="C43" s="101">
        <f t="shared" si="0"/>
        <v>0.4187183802996909</v>
      </c>
      <c r="D43" s="101">
        <v>72</v>
      </c>
      <c r="E43" s="101">
        <f t="shared" si="4"/>
        <v>0.03235391589105268</v>
      </c>
      <c r="F43" s="102">
        <f t="shared" si="1"/>
        <v>0.45107229619074357</v>
      </c>
      <c r="G43" s="103">
        <v>290558</v>
      </c>
      <c r="H43" s="91">
        <f t="shared" si="2"/>
        <v>1310.6266423659008</v>
      </c>
      <c r="I43">
        <f t="shared" si="3"/>
        <v>18.20314781063751</v>
      </c>
    </row>
    <row r="44" spans="1:9" ht="15" thickBot="1">
      <c r="A44" s="100" t="s">
        <v>218</v>
      </c>
      <c r="B44" s="101">
        <v>9.48</v>
      </c>
      <c r="C44" s="101">
        <f t="shared" si="0"/>
        <v>0.09144091788161876</v>
      </c>
      <c r="D44" s="101">
        <v>408</v>
      </c>
      <c r="E44" s="101">
        <f t="shared" si="4"/>
        <v>0.1833388567159652</v>
      </c>
      <c r="F44" s="102">
        <f t="shared" si="1"/>
        <v>0.27477977459758396</v>
      </c>
      <c r="G44" s="103">
        <v>290558</v>
      </c>
      <c r="H44" s="91">
        <f t="shared" si="2"/>
        <v>798.394617475248</v>
      </c>
      <c r="I44">
        <f t="shared" si="3"/>
        <v>1.9568495526354117</v>
      </c>
    </row>
    <row r="45" spans="1:9" ht="15" thickBot="1">
      <c r="A45" s="100" t="s">
        <v>219</v>
      </c>
      <c r="B45" s="101">
        <v>28.14</v>
      </c>
      <c r="C45" s="101">
        <f t="shared" si="0"/>
        <v>0.2714290537118936</v>
      </c>
      <c r="D45" s="92">
        <v>2457</v>
      </c>
      <c r="E45" s="101">
        <f t="shared" si="4"/>
        <v>1.1040773797821728</v>
      </c>
      <c r="F45" s="102">
        <f t="shared" si="1"/>
        <v>1.3755064334940663</v>
      </c>
      <c r="G45" s="103">
        <v>290558</v>
      </c>
      <c r="H45" s="91">
        <f t="shared" si="2"/>
        <v>3996.6439830316895</v>
      </c>
      <c r="I45">
        <f t="shared" si="3"/>
        <v>1.6266357277296253</v>
      </c>
    </row>
    <row r="46" spans="1:9" ht="15" thickBot="1">
      <c r="A46" s="100" t="s">
        <v>220</v>
      </c>
      <c r="B46" s="101">
        <v>24.57</v>
      </c>
      <c r="C46" s="101">
        <f t="shared" si="0"/>
        <v>0.23699402450963844</v>
      </c>
      <c r="D46" s="101">
        <v>630</v>
      </c>
      <c r="E46" s="101">
        <f t="shared" si="4"/>
        <v>0.28309676404671097</v>
      </c>
      <c r="F46" s="102">
        <f t="shared" si="1"/>
        <v>0.5200907885563494</v>
      </c>
      <c r="G46" s="103">
        <v>290558</v>
      </c>
      <c r="H46" s="91">
        <f t="shared" si="2"/>
        <v>1511.1653934135577</v>
      </c>
      <c r="I46">
        <f t="shared" si="3"/>
        <v>2.3986752276405676</v>
      </c>
    </row>
    <row r="47" spans="1:9" ht="15" thickBot="1">
      <c r="A47" s="100" t="s">
        <v>221</v>
      </c>
      <c r="B47" s="101">
        <v>29.26</v>
      </c>
      <c r="C47" s="101">
        <f t="shared" si="0"/>
        <v>0.2822322001282874</v>
      </c>
      <c r="D47" s="92">
        <v>1022</v>
      </c>
      <c r="E47" s="101">
        <f t="shared" si="4"/>
        <v>0.4592458616757756</v>
      </c>
      <c r="F47" s="102">
        <f t="shared" si="1"/>
        <v>0.7414780618040631</v>
      </c>
      <c r="G47" s="103">
        <v>290558</v>
      </c>
      <c r="H47" s="91">
        <f t="shared" si="2"/>
        <v>2154.4238268166496</v>
      </c>
      <c r="I47">
        <f t="shared" si="3"/>
        <v>2.108046797276565</v>
      </c>
    </row>
    <row r="48" spans="1:9" ht="15" thickBot="1">
      <c r="A48" s="100" t="s">
        <v>222</v>
      </c>
      <c r="B48" s="101">
        <v>14.62</v>
      </c>
      <c r="C48" s="101">
        <f t="shared" si="0"/>
        <v>0.1410196433997116</v>
      </c>
      <c r="D48" s="101">
        <v>93</v>
      </c>
      <c r="E48" s="101">
        <f t="shared" si="4"/>
        <v>0.041790474692609714</v>
      </c>
      <c r="F48" s="102">
        <f t="shared" si="1"/>
        <v>0.1828101180923213</v>
      </c>
      <c r="G48" s="103">
        <v>290558</v>
      </c>
      <c r="H48" s="91">
        <f t="shared" si="2"/>
        <v>531.1694229266869</v>
      </c>
      <c r="I48">
        <f t="shared" si="3"/>
        <v>5.711499171254698</v>
      </c>
    </row>
    <row r="49" spans="1:9" ht="15" thickBot="1">
      <c r="A49" s="100" t="s">
        <v>223</v>
      </c>
      <c r="B49" s="101">
        <v>12.07</v>
      </c>
      <c r="C49" s="101">
        <f t="shared" si="0"/>
        <v>0.11642319396952935</v>
      </c>
      <c r="D49" s="101">
        <v>242</v>
      </c>
      <c r="E49" s="101">
        <f t="shared" si="4"/>
        <v>0.10874510618937151</v>
      </c>
      <c r="F49" s="102">
        <f t="shared" si="1"/>
        <v>0.22516830015890088</v>
      </c>
      <c r="G49" s="103">
        <v>290558</v>
      </c>
      <c r="H49" s="91">
        <f t="shared" si="2"/>
        <v>654.2445095756992</v>
      </c>
      <c r="I49">
        <f t="shared" si="3"/>
        <v>2.703489708990493</v>
      </c>
    </row>
    <row r="50" spans="1:9" ht="15" thickBot="1">
      <c r="A50" s="100" t="s">
        <v>224</v>
      </c>
      <c r="B50" s="101">
        <v>8.77</v>
      </c>
      <c r="C50" s="101">
        <f t="shared" si="0"/>
        <v>0.08459249470694054</v>
      </c>
      <c r="D50" s="101">
        <v>127</v>
      </c>
      <c r="E50" s="101">
        <f t="shared" si="4"/>
        <v>0.05706871275227348</v>
      </c>
      <c r="F50" s="102">
        <f t="shared" si="1"/>
        <v>0.141661207459214</v>
      </c>
      <c r="G50" s="103">
        <v>290558</v>
      </c>
      <c r="H50" s="91">
        <f t="shared" si="2"/>
        <v>411.60797116934305</v>
      </c>
      <c r="I50">
        <f t="shared" si="3"/>
        <v>3.241007647002701</v>
      </c>
    </row>
    <row r="51" spans="1:9" ht="15" thickBot="1">
      <c r="A51" s="100" t="s">
        <v>225</v>
      </c>
      <c r="B51" s="101">
        <v>31.58</v>
      </c>
      <c r="C51" s="101">
        <f t="shared" si="0"/>
        <v>0.3046101462765316</v>
      </c>
      <c r="D51" s="92">
        <v>4098</v>
      </c>
      <c r="E51" s="101">
        <f t="shared" si="4"/>
        <v>1.8414770461324153</v>
      </c>
      <c r="F51" s="102">
        <f t="shared" si="1"/>
        <v>2.146087192408947</v>
      </c>
      <c r="G51" s="103">
        <v>290558</v>
      </c>
      <c r="H51" s="91">
        <f t="shared" si="2"/>
        <v>6235.6280245195885</v>
      </c>
      <c r="I51">
        <f t="shared" si="3"/>
        <v>1.5216271411712026</v>
      </c>
    </row>
    <row r="52" spans="1:9" ht="15" thickBot="1">
      <c r="A52" s="100" t="s">
        <v>226</v>
      </c>
      <c r="B52" s="101">
        <v>30.68</v>
      </c>
      <c r="C52" s="101">
        <f t="shared" si="0"/>
        <v>0.2959290464776438</v>
      </c>
      <c r="D52" s="92">
        <v>1821</v>
      </c>
      <c r="E52" s="101">
        <f t="shared" si="4"/>
        <v>0.818284456077874</v>
      </c>
      <c r="F52" s="102">
        <f t="shared" si="1"/>
        <v>1.1142135025555178</v>
      </c>
      <c r="G52" s="103">
        <v>290558</v>
      </c>
      <c r="H52" s="91">
        <f t="shared" si="2"/>
        <v>3237.436468755261</v>
      </c>
      <c r="I52">
        <f t="shared" si="3"/>
        <v>1.7778344144729605</v>
      </c>
    </row>
    <row r="53" spans="1:9" ht="15" thickBot="1">
      <c r="A53" s="100" t="s">
        <v>227</v>
      </c>
      <c r="B53" s="101">
        <v>9.64</v>
      </c>
      <c r="C53" s="101">
        <f t="shared" si="0"/>
        <v>0.09298422451253215</v>
      </c>
      <c r="D53" s="101">
        <v>347</v>
      </c>
      <c r="E53" s="101">
        <f t="shared" si="4"/>
        <v>0.1559279001971567</v>
      </c>
      <c r="F53" s="102">
        <f t="shared" si="1"/>
        <v>0.24891212470968882</v>
      </c>
      <c r="G53" s="103">
        <v>290558</v>
      </c>
      <c r="H53" s="91">
        <f t="shared" si="2"/>
        <v>723.2340913139777</v>
      </c>
      <c r="I53">
        <f t="shared" si="3"/>
        <v>2.084248101769388</v>
      </c>
    </row>
    <row r="54" spans="1:9" ht="15" thickBot="1">
      <c r="A54" s="100" t="s">
        <v>228</v>
      </c>
      <c r="B54" s="101">
        <v>53.32</v>
      </c>
      <c r="C54" s="101">
        <f t="shared" si="0"/>
        <v>0.5143069347518895</v>
      </c>
      <c r="D54" s="92">
        <v>9290</v>
      </c>
      <c r="E54" s="101">
        <f t="shared" si="4"/>
        <v>4.174553869831659</v>
      </c>
      <c r="F54" s="102">
        <f t="shared" si="1"/>
        <v>4.688860804583548</v>
      </c>
      <c r="G54" s="103">
        <v>290558</v>
      </c>
      <c r="H54" s="91">
        <f t="shared" si="2"/>
        <v>13623.860176581866</v>
      </c>
      <c r="I54">
        <f t="shared" si="3"/>
        <v>1.4665080922047218</v>
      </c>
    </row>
    <row r="55" spans="1:9" ht="15" thickBot="1">
      <c r="A55" s="100" t="s">
        <v>229</v>
      </c>
      <c r="B55" s="101">
        <v>22.61</v>
      </c>
      <c r="C55" s="101">
        <f t="shared" si="0"/>
        <v>0.21808851828094933</v>
      </c>
      <c r="D55" s="101">
        <v>377</v>
      </c>
      <c r="E55" s="101">
        <f t="shared" si="4"/>
        <v>0.1694086984850953</v>
      </c>
      <c r="F55" s="102">
        <f t="shared" si="1"/>
        <v>0.38749721676604465</v>
      </c>
      <c r="G55" s="103">
        <v>290558</v>
      </c>
      <c r="H55" s="91">
        <f t="shared" si="2"/>
        <v>1125.904163091084</v>
      </c>
      <c r="I55">
        <f t="shared" si="3"/>
        <v>2.9864831912230345</v>
      </c>
    </row>
    <row r="56" spans="1:9" ht="15" thickBot="1">
      <c r="A56" s="100" t="s">
        <v>230</v>
      </c>
      <c r="B56" s="101">
        <v>20.39</v>
      </c>
      <c r="C56" s="101">
        <f t="shared" si="0"/>
        <v>0.19667513877702597</v>
      </c>
      <c r="D56" s="92">
        <v>5019</v>
      </c>
      <c r="E56" s="101">
        <f t="shared" si="4"/>
        <v>2.2553375535721307</v>
      </c>
      <c r="F56" s="102">
        <f t="shared" si="1"/>
        <v>2.4520126923491565</v>
      </c>
      <c r="G56" s="103">
        <v>290558</v>
      </c>
      <c r="H56" s="91">
        <f t="shared" si="2"/>
        <v>7124.519038635863</v>
      </c>
      <c r="I56">
        <f t="shared" si="3"/>
        <v>1.4195096709774582</v>
      </c>
    </row>
    <row r="57" spans="1:9" ht="15" thickBot="1">
      <c r="A57" s="100" t="s">
        <v>231</v>
      </c>
      <c r="B57" s="101">
        <v>12.25</v>
      </c>
      <c r="C57" s="101">
        <f t="shared" si="0"/>
        <v>0.11815941392930693</v>
      </c>
      <c r="D57" s="101">
        <v>630</v>
      </c>
      <c r="E57" s="101">
        <f t="shared" si="4"/>
        <v>0.28309676404671097</v>
      </c>
      <c r="F57" s="102">
        <f t="shared" si="1"/>
        <v>0.40125617797601787</v>
      </c>
      <c r="G57" s="103">
        <v>290558</v>
      </c>
      <c r="H57" s="91">
        <f t="shared" si="2"/>
        <v>1165.881925603558</v>
      </c>
      <c r="I57">
        <f t="shared" si="3"/>
        <v>1.8506062311167588</v>
      </c>
    </row>
    <row r="58" spans="1:9" ht="15" thickBot="1">
      <c r="A58" s="100" t="s">
        <v>232</v>
      </c>
      <c r="B58" s="101">
        <v>70.6</v>
      </c>
      <c r="C58" s="101">
        <f t="shared" si="0"/>
        <v>0.6809840508905363</v>
      </c>
      <c r="D58" s="92">
        <v>7849</v>
      </c>
      <c r="E58" s="101">
        <f t="shared" si="4"/>
        <v>3.5270261920676735</v>
      </c>
      <c r="F58" s="102">
        <f t="shared" si="1"/>
        <v>4.20801024295821</v>
      </c>
      <c r="G58" s="103">
        <v>290558</v>
      </c>
      <c r="H58" s="91">
        <f t="shared" si="2"/>
        <v>12226.710401734514</v>
      </c>
      <c r="I58">
        <f t="shared" si="3"/>
        <v>1.5577411647005368</v>
      </c>
    </row>
    <row r="59" spans="1:9" ht="15" thickBot="1">
      <c r="A59" s="100" t="s">
        <v>233</v>
      </c>
      <c r="B59" s="101">
        <v>44.95</v>
      </c>
      <c r="C59" s="101">
        <f t="shared" si="0"/>
        <v>0.43357270662223235</v>
      </c>
      <c r="D59" s="92">
        <v>3523</v>
      </c>
      <c r="E59" s="101">
        <f t="shared" si="4"/>
        <v>1.583095078946925</v>
      </c>
      <c r="F59" s="102">
        <f t="shared" si="1"/>
        <v>2.0166677855691573</v>
      </c>
      <c r="G59" s="103">
        <v>290558</v>
      </c>
      <c r="H59" s="91">
        <f t="shared" si="2"/>
        <v>5859.5895843940325</v>
      </c>
      <c r="I59">
        <f t="shared" si="3"/>
        <v>1.6632385990332195</v>
      </c>
    </row>
    <row r="60" spans="1:9" ht="15" thickBot="1">
      <c r="A60" s="100" t="s">
        <v>234</v>
      </c>
      <c r="B60" s="101">
        <v>100.53</v>
      </c>
      <c r="C60" s="101">
        <f t="shared" si="0"/>
        <v>0.9696788475357734</v>
      </c>
      <c r="D60" s="92">
        <v>5427</v>
      </c>
      <c r="E60" s="101">
        <f t="shared" si="4"/>
        <v>2.438676410288096</v>
      </c>
      <c r="F60" s="102">
        <f t="shared" si="1"/>
        <v>3.408355257823869</v>
      </c>
      <c r="G60" s="103">
        <v>290558</v>
      </c>
      <c r="H60" s="91">
        <f t="shared" si="2"/>
        <v>9903.248870027877</v>
      </c>
      <c r="I60">
        <f t="shared" si="3"/>
        <v>1.824810921324466</v>
      </c>
    </row>
    <row r="61" spans="1:9" ht="15" thickBot="1">
      <c r="A61" s="100" t="s">
        <v>235</v>
      </c>
      <c r="B61" s="101">
        <v>88.71</v>
      </c>
      <c r="C61" s="101">
        <f t="shared" si="0"/>
        <v>0.8556670701770462</v>
      </c>
      <c r="D61" s="92">
        <v>7387</v>
      </c>
      <c r="E61" s="101">
        <f t="shared" si="4"/>
        <v>3.319421898433419</v>
      </c>
      <c r="F61" s="102">
        <f t="shared" si="1"/>
        <v>4.175088968610465</v>
      </c>
      <c r="G61" s="103">
        <v>290558</v>
      </c>
      <c r="H61" s="91">
        <f t="shared" si="2"/>
        <v>12131.055005415195</v>
      </c>
      <c r="I61">
        <f t="shared" si="3"/>
        <v>1.642216732829998</v>
      </c>
    </row>
    <row r="62" spans="1:9" ht="15" thickBot="1">
      <c r="A62" s="100" t="s">
        <v>70</v>
      </c>
      <c r="B62" s="101">
        <v>79.9</v>
      </c>
      <c r="C62" s="101">
        <f t="shared" si="0"/>
        <v>0.7706887488123774</v>
      </c>
      <c r="D62" s="92">
        <v>47567</v>
      </c>
      <c r="E62" s="101">
        <f t="shared" si="4"/>
        <v>21.37470440541254</v>
      </c>
      <c r="F62" s="102">
        <f t="shared" si="1"/>
        <v>22.14539315422492</v>
      </c>
      <c r="G62" s="103">
        <v>290558</v>
      </c>
      <c r="H62" s="91">
        <f t="shared" si="2"/>
        <v>64345.211441052845</v>
      </c>
      <c r="I62">
        <f t="shared" si="3"/>
        <v>1.3527279719354353</v>
      </c>
    </row>
    <row r="63" spans="1:9" ht="15" thickBot="1">
      <c r="A63" s="100" t="s">
        <v>236</v>
      </c>
      <c r="B63" s="101">
        <v>25.46</v>
      </c>
      <c r="C63" s="101">
        <f t="shared" si="0"/>
        <v>0.24557866764409425</v>
      </c>
      <c r="D63" s="101">
        <v>528</v>
      </c>
      <c r="E63" s="101">
        <f t="shared" si="4"/>
        <v>0.23726204986771968</v>
      </c>
      <c r="F63" s="102">
        <f t="shared" si="1"/>
        <v>0.4828407175118139</v>
      </c>
      <c r="G63" s="103">
        <v>290558</v>
      </c>
      <c r="H63" s="91">
        <f t="shared" si="2"/>
        <v>1402.932331987976</v>
      </c>
      <c r="I63">
        <f t="shared" si="3"/>
        <v>2.6570688105832883</v>
      </c>
    </row>
    <row r="64" spans="1:9" ht="15" thickBot="1">
      <c r="A64" s="100" t="s">
        <v>265</v>
      </c>
      <c r="B64" s="101">
        <v>11.59</v>
      </c>
      <c r="C64" s="101">
        <f t="shared" si="0"/>
        <v>0.11179327407678917</v>
      </c>
      <c r="D64" s="92">
        <v>188</v>
      </c>
      <c r="E64" s="101">
        <f t="shared" si="4"/>
        <v>0.084479669271082</v>
      </c>
      <c r="F64" s="102">
        <f t="shared" si="1"/>
        <v>0.19627294334787115</v>
      </c>
      <c r="G64" s="103">
        <v>290558</v>
      </c>
      <c r="H64" s="91">
        <f t="shared" si="2"/>
        <v>570.2867387327075</v>
      </c>
      <c r="I64">
        <f t="shared" si="3"/>
        <v>3.033440099642061</v>
      </c>
    </row>
    <row r="65" spans="1:9" ht="15" thickBot="1">
      <c r="A65" s="100" t="s">
        <v>266</v>
      </c>
      <c r="B65" s="101">
        <v>28.66</v>
      </c>
      <c r="C65" s="101">
        <f>+B65*20/$B$66</f>
        <v>0.2764448002623622</v>
      </c>
      <c r="D65" s="92">
        <v>2321</v>
      </c>
      <c r="E65" s="101">
        <f t="shared" si="4"/>
        <v>1.0429644275435177</v>
      </c>
      <c r="F65" s="102">
        <f t="shared" si="1"/>
        <v>1.3194092278058798</v>
      </c>
      <c r="G65" s="103">
        <v>290558</v>
      </c>
      <c r="H65" s="91">
        <f t="shared" si="2"/>
        <v>3833.649064128208</v>
      </c>
      <c r="I65" s="107">
        <f t="shared" si="3"/>
        <v>1.6517229918691116</v>
      </c>
    </row>
    <row r="66" spans="1:8" ht="15" thickBot="1">
      <c r="A66" s="100" t="s">
        <v>237</v>
      </c>
      <c r="B66" s="101">
        <f>SUM(B2:B65)</f>
        <v>2073.47</v>
      </c>
      <c r="C66" s="101">
        <f>SUM(C2:C65)</f>
        <v>19.999999999999996</v>
      </c>
      <c r="D66" s="101">
        <f>SUM(D2:D65)</f>
        <v>178031</v>
      </c>
      <c r="E66" s="101">
        <f>SUM(E2:E65)</f>
        <v>80</v>
      </c>
      <c r="F66" s="101">
        <f>SUM(F2:F65)</f>
        <v>99.99999999999999</v>
      </c>
      <c r="G66" s="109"/>
      <c r="H66" s="108">
        <f>SUM(H2:H65)</f>
        <v>290558</v>
      </c>
    </row>
    <row r="67" ht="12.75">
      <c r="G67" s="110"/>
    </row>
    <row r="68" ht="12.75">
      <c r="G68" s="110"/>
    </row>
    <row r="69" ht="12.75">
      <c r="G69" s="110"/>
    </row>
    <row r="70" ht="12.75">
      <c r="G70" s="110"/>
    </row>
    <row r="71" ht="12.75">
      <c r="G71" s="110"/>
    </row>
    <row r="72" ht="12.75">
      <c r="G72" s="110"/>
    </row>
    <row r="73" ht="12.75">
      <c r="G73" s="110"/>
    </row>
  </sheetData>
  <sheetProtection/>
  <printOptions/>
  <pageMargins left="0.25" right="0.2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C1">
      <selection activeCell="G5" sqref="G5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25.7109375" style="0" customWidth="1"/>
    <col min="4" max="4" width="12.8515625" style="0" customWidth="1"/>
    <col min="5" max="6" width="13.7109375" style="0" customWidth="1"/>
    <col min="7" max="7" width="13.8515625" style="0" customWidth="1"/>
    <col min="8" max="8" width="20.7109375" style="0" customWidth="1"/>
  </cols>
  <sheetData>
    <row r="1" spans="1:8" ht="24.75" customHeight="1">
      <c r="A1" s="133" t="s">
        <v>300</v>
      </c>
      <c r="B1" s="133"/>
      <c r="C1" s="133"/>
      <c r="D1" s="133"/>
      <c r="E1" s="133"/>
      <c r="F1" s="133"/>
      <c r="G1" s="133"/>
      <c r="H1" s="133"/>
    </row>
    <row r="2" spans="1:8" ht="24.75" customHeight="1">
      <c r="A2" s="3"/>
      <c r="B2" s="3"/>
      <c r="C2" s="3"/>
      <c r="D2" s="3"/>
      <c r="E2" s="3"/>
      <c r="F2" s="3"/>
      <c r="G2" s="3"/>
      <c r="H2" s="3"/>
    </row>
    <row r="3" spans="1:8" ht="39.75" customHeight="1">
      <c r="A3" s="3" t="s">
        <v>13</v>
      </c>
      <c r="B3" s="4" t="s">
        <v>0</v>
      </c>
      <c r="C3" s="3" t="s">
        <v>1</v>
      </c>
      <c r="D3" s="4" t="s">
        <v>19</v>
      </c>
      <c r="E3" s="23" t="s">
        <v>20</v>
      </c>
      <c r="F3" s="23" t="s">
        <v>17</v>
      </c>
      <c r="G3" s="8" t="s">
        <v>18</v>
      </c>
      <c r="H3" s="3" t="s">
        <v>21</v>
      </c>
    </row>
    <row r="4" spans="1:8" ht="24.75" customHeight="1">
      <c r="A4" s="3"/>
      <c r="B4" s="4"/>
      <c r="C4" s="20" t="s">
        <v>22</v>
      </c>
      <c r="D4" s="25"/>
      <c r="E4" s="56">
        <v>478933.71</v>
      </c>
      <c r="F4" s="58">
        <v>0</v>
      </c>
      <c r="G4" s="59">
        <v>478933.71</v>
      </c>
      <c r="H4" s="57">
        <v>0</v>
      </c>
    </row>
    <row r="5" spans="1:8" ht="24.75" customHeight="1">
      <c r="A5" s="3"/>
      <c r="B5" s="3"/>
      <c r="C5" s="131" t="s">
        <v>72</v>
      </c>
      <c r="D5" s="132"/>
      <c r="E5" s="24"/>
      <c r="F5" s="24"/>
      <c r="G5" s="3"/>
      <c r="H5" s="3"/>
    </row>
    <row r="6" spans="1:8" ht="24.75" customHeight="1">
      <c r="A6" s="3"/>
      <c r="B6" s="4"/>
      <c r="C6" s="4"/>
      <c r="D6" s="5"/>
      <c r="E6" s="5"/>
      <c r="F6" s="5"/>
      <c r="G6" s="5"/>
      <c r="H6" s="5"/>
    </row>
    <row r="7" spans="1:8" ht="24.75" customHeight="1">
      <c r="A7" s="3"/>
      <c r="B7" s="4"/>
      <c r="C7" s="4"/>
      <c r="D7" s="5"/>
      <c r="E7" s="5"/>
      <c r="G7" s="3"/>
      <c r="H7" s="5"/>
    </row>
    <row r="8" spans="1:8" ht="24.75" customHeight="1">
      <c r="A8" s="3"/>
      <c r="B8" s="3"/>
      <c r="C8" s="3"/>
      <c r="D8" s="3"/>
      <c r="E8" s="3"/>
      <c r="F8" s="3"/>
      <c r="G8" s="3"/>
      <c r="H8" s="3"/>
    </row>
    <row r="9" spans="1:8" ht="24.75" customHeight="1">
      <c r="A9" s="3"/>
      <c r="B9" s="3"/>
      <c r="C9" s="4"/>
      <c r="D9" s="3"/>
      <c r="E9" s="3"/>
      <c r="F9" s="3"/>
      <c r="G9" s="3"/>
      <c r="H9" s="3"/>
    </row>
    <row r="10" spans="1:8" ht="24.75" customHeight="1">
      <c r="A10" s="3"/>
      <c r="B10" s="3"/>
      <c r="C10" s="3"/>
      <c r="D10" s="3"/>
      <c r="E10" s="3"/>
      <c r="F10" s="3"/>
      <c r="G10" s="3"/>
      <c r="H10" s="3"/>
    </row>
    <row r="11" spans="1:8" ht="24.75" customHeight="1">
      <c r="A11" s="3"/>
      <c r="B11" s="3" t="s">
        <v>30</v>
      </c>
      <c r="C11" s="2"/>
      <c r="D11" s="29">
        <f>SUM(D7:D10)</f>
        <v>0</v>
      </c>
      <c r="E11" s="29">
        <f>SUM(E6:E10)</f>
        <v>0</v>
      </c>
      <c r="F11" s="29">
        <f>SUM(F5:F10)</f>
        <v>0</v>
      </c>
      <c r="G11" s="29">
        <f>SUM(H10)</f>
        <v>0</v>
      </c>
      <c r="H11" s="29">
        <f>SUM(H5:H10)</f>
        <v>0</v>
      </c>
    </row>
  </sheetData>
  <sheetProtection/>
  <mergeCells count="2">
    <mergeCell ref="C5:D5"/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0">
      <selection activeCell="A1" sqref="A1:H1"/>
    </sheetView>
  </sheetViews>
  <sheetFormatPr defaultColWidth="9.140625" defaultRowHeight="12.75"/>
  <cols>
    <col min="1" max="1" width="12.00390625" style="0" customWidth="1"/>
    <col min="2" max="2" width="10.7109375" style="0" customWidth="1"/>
    <col min="3" max="3" width="25.7109375" style="0" customWidth="1"/>
    <col min="4" max="4" width="15.7109375" style="0" customWidth="1"/>
    <col min="5" max="6" width="14.57421875" style="0" customWidth="1"/>
    <col min="7" max="7" width="14.28125" style="0" customWidth="1"/>
    <col min="8" max="8" width="15.7109375" style="124" customWidth="1"/>
  </cols>
  <sheetData>
    <row r="1" spans="1:8" ht="24.75" customHeight="1">
      <c r="A1" s="131" t="s">
        <v>301</v>
      </c>
      <c r="B1" s="134"/>
      <c r="C1" s="134"/>
      <c r="D1" s="134"/>
      <c r="E1" s="134"/>
      <c r="F1" s="134"/>
      <c r="G1" s="134"/>
      <c r="H1" s="135"/>
    </row>
    <row r="2" spans="1:8" ht="24.75" customHeight="1">
      <c r="A2" s="3"/>
      <c r="B2" s="3"/>
      <c r="C2" s="3"/>
      <c r="D2" s="3"/>
      <c r="E2" s="3"/>
      <c r="G2" s="3"/>
      <c r="H2" s="120"/>
    </row>
    <row r="3" spans="1:8" ht="39.75" customHeight="1">
      <c r="A3" s="3" t="s">
        <v>13</v>
      </c>
      <c r="B3" s="3" t="s">
        <v>0</v>
      </c>
      <c r="C3" s="3" t="s">
        <v>1</v>
      </c>
      <c r="D3" s="4" t="s">
        <v>19</v>
      </c>
      <c r="E3" s="23" t="s">
        <v>20</v>
      </c>
      <c r="F3" s="23" t="s">
        <v>17</v>
      </c>
      <c r="G3" s="8" t="s">
        <v>18</v>
      </c>
      <c r="H3" s="120" t="s">
        <v>21</v>
      </c>
    </row>
    <row r="4" spans="1:8" ht="39.75" customHeight="1">
      <c r="A4" s="3"/>
      <c r="B4" s="136" t="s">
        <v>65</v>
      </c>
      <c r="C4" s="137"/>
      <c r="D4" s="138"/>
      <c r="E4" s="23"/>
      <c r="F4" s="23"/>
      <c r="G4" s="8"/>
      <c r="H4" s="120"/>
    </row>
    <row r="5" spans="1:8" ht="24.75" customHeight="1">
      <c r="A5" s="3"/>
      <c r="B5" s="3" t="s">
        <v>116</v>
      </c>
      <c r="C5" s="3"/>
      <c r="D5" s="3"/>
      <c r="E5" s="3"/>
      <c r="F5" s="3"/>
      <c r="G5" s="3"/>
      <c r="H5" s="120"/>
    </row>
    <row r="6" spans="1:8" ht="24.75" customHeight="1">
      <c r="A6" s="3">
        <v>2050250</v>
      </c>
      <c r="B6" s="3">
        <v>200</v>
      </c>
      <c r="C6" s="4" t="s">
        <v>73</v>
      </c>
      <c r="D6" s="5">
        <v>240558.08</v>
      </c>
      <c r="E6" s="5">
        <v>240558</v>
      </c>
      <c r="F6" s="5">
        <v>50000</v>
      </c>
      <c r="G6" s="5">
        <v>0</v>
      </c>
      <c r="H6" s="121">
        <v>290558</v>
      </c>
    </row>
    <row r="7" spans="1:8" ht="24.75" customHeight="1">
      <c r="A7" s="3">
        <v>2050251</v>
      </c>
      <c r="B7" s="3">
        <v>201</v>
      </c>
      <c r="C7" s="11" t="s">
        <v>267</v>
      </c>
      <c r="D7" s="118">
        <v>9791196.89</v>
      </c>
      <c r="E7" s="5">
        <v>11687000</v>
      </c>
      <c r="F7" s="5">
        <v>1853000</v>
      </c>
      <c r="G7" s="5">
        <v>0</v>
      </c>
      <c r="H7" s="121">
        <v>13540000</v>
      </c>
    </row>
    <row r="8" spans="1:8" ht="63" customHeight="1">
      <c r="A8" s="15">
        <v>2050252</v>
      </c>
      <c r="B8" s="3">
        <v>260</v>
      </c>
      <c r="C8" s="11" t="s">
        <v>270</v>
      </c>
      <c r="D8" s="5">
        <v>686705.63</v>
      </c>
      <c r="E8" s="104">
        <v>950000</v>
      </c>
      <c r="F8" s="104">
        <v>0</v>
      </c>
      <c r="G8" s="104">
        <v>950000</v>
      </c>
      <c r="H8" s="122">
        <v>0</v>
      </c>
    </row>
    <row r="9" spans="1:8" ht="70.5" customHeight="1">
      <c r="A9" s="15">
        <v>2050253</v>
      </c>
      <c r="B9" s="3">
        <v>261</v>
      </c>
      <c r="C9" s="11" t="s">
        <v>271</v>
      </c>
      <c r="D9" s="5">
        <v>0</v>
      </c>
      <c r="E9" s="104">
        <v>0</v>
      </c>
      <c r="F9" s="104">
        <v>0</v>
      </c>
      <c r="G9" s="104">
        <v>0</v>
      </c>
      <c r="H9" s="122">
        <v>0</v>
      </c>
    </row>
    <row r="10" spans="1:8" ht="63.75" customHeight="1">
      <c r="A10" s="15">
        <v>2050260</v>
      </c>
      <c r="B10" s="3">
        <v>214</v>
      </c>
      <c r="C10" s="11" t="s">
        <v>283</v>
      </c>
      <c r="D10" s="5">
        <v>308843.06</v>
      </c>
      <c r="E10" s="104">
        <v>249520</v>
      </c>
      <c r="F10" s="104">
        <v>9880</v>
      </c>
      <c r="G10" s="104">
        <v>0</v>
      </c>
      <c r="H10" s="122">
        <v>259400</v>
      </c>
    </row>
    <row r="11" spans="1:8" ht="60" customHeight="1">
      <c r="A11" s="15">
        <v>2050250</v>
      </c>
      <c r="B11" s="3">
        <v>210</v>
      </c>
      <c r="C11" s="11" t="s">
        <v>294</v>
      </c>
      <c r="D11" s="5">
        <v>0</v>
      </c>
      <c r="E11" s="104">
        <v>0</v>
      </c>
      <c r="F11" s="104">
        <v>0</v>
      </c>
      <c r="G11" s="104">
        <v>0</v>
      </c>
      <c r="H11" s="122">
        <v>0</v>
      </c>
    </row>
    <row r="12" spans="1:8" ht="12.75">
      <c r="A12" s="15"/>
      <c r="B12" s="3"/>
      <c r="C12" s="60" t="s">
        <v>74</v>
      </c>
      <c r="D12" s="29">
        <f>SUM(D6:D11)</f>
        <v>11027303.660000002</v>
      </c>
      <c r="E12" s="29">
        <f>SUM(E6:E11)</f>
        <v>13127078</v>
      </c>
      <c r="F12" s="29">
        <f>SUM(F6:F11)</f>
        <v>1912880</v>
      </c>
      <c r="G12" s="29">
        <f>SUM(G6:G11)</f>
        <v>950000</v>
      </c>
      <c r="H12" s="123">
        <f>SUM(H6:H11)</f>
        <v>14089958</v>
      </c>
    </row>
    <row r="13" spans="1:8" ht="24.75" customHeight="1">
      <c r="A13" s="15"/>
      <c r="B13" s="3"/>
      <c r="C13" s="3"/>
      <c r="D13" s="9"/>
      <c r="E13" s="9"/>
      <c r="F13" s="9"/>
      <c r="G13" s="3"/>
      <c r="H13" s="120"/>
    </row>
    <row r="14" spans="1:8" ht="24.75" customHeight="1">
      <c r="A14" s="3"/>
      <c r="B14" s="14" t="s">
        <v>5</v>
      </c>
      <c r="C14" s="7"/>
      <c r="D14" s="29">
        <f>SUM(D12)</f>
        <v>11027303.660000002</v>
      </c>
      <c r="E14" s="29">
        <f>SUM(E12)</f>
        <v>13127078</v>
      </c>
      <c r="F14" s="29">
        <f>SUM(F12)</f>
        <v>1912880</v>
      </c>
      <c r="G14" s="29">
        <f>SUM(G12)</f>
        <v>950000</v>
      </c>
      <c r="H14" s="123">
        <f>SUM(H12)</f>
        <v>14089958</v>
      </c>
    </row>
    <row r="15" ht="12.75">
      <c r="A15" t="s">
        <v>55</v>
      </c>
    </row>
  </sheetData>
  <sheetProtection/>
  <mergeCells count="2">
    <mergeCell ref="A1:H1"/>
    <mergeCell ref="B4:D4"/>
  </mergeCells>
  <printOptions horizontalCentered="1"/>
  <pageMargins left="0.7874015748031497" right="0.3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9"/>
  <sheetViews>
    <sheetView zoomScalePageLayoutView="0" workbookViewId="0" topLeftCell="A10">
      <selection activeCell="A1" sqref="A1:H1"/>
    </sheetView>
  </sheetViews>
  <sheetFormatPr defaultColWidth="9.140625" defaultRowHeight="12.75"/>
  <cols>
    <col min="1" max="1" width="13.421875" style="3" customWidth="1"/>
    <col min="2" max="2" width="10.7109375" style="0" customWidth="1"/>
    <col min="3" max="3" width="25.7109375" style="0" customWidth="1"/>
    <col min="4" max="4" width="14.5742187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8.7109375" style="124" customWidth="1"/>
  </cols>
  <sheetData>
    <row r="1" spans="1:8" ht="24.75" customHeight="1">
      <c r="A1" s="131" t="s">
        <v>302</v>
      </c>
      <c r="B1" s="134"/>
      <c r="C1" s="134"/>
      <c r="D1" s="134"/>
      <c r="E1" s="134"/>
      <c r="F1" s="134"/>
      <c r="G1" s="134"/>
      <c r="H1" s="135"/>
    </row>
    <row r="2" spans="2:8" ht="24.75" customHeight="1">
      <c r="B2" s="17"/>
      <c r="C2" s="3"/>
      <c r="D2" s="3"/>
      <c r="E2" s="3"/>
      <c r="F2" s="3"/>
      <c r="G2" s="3"/>
      <c r="H2" s="120"/>
    </row>
    <row r="3" spans="1:8" ht="39.75" customHeight="1">
      <c r="A3" s="3" t="s">
        <v>13</v>
      </c>
      <c r="B3" s="17" t="s">
        <v>0</v>
      </c>
      <c r="C3" s="3" t="s">
        <v>1</v>
      </c>
      <c r="D3" s="4" t="s">
        <v>19</v>
      </c>
      <c r="E3" s="23" t="s">
        <v>20</v>
      </c>
      <c r="F3" s="23" t="s">
        <v>17</v>
      </c>
      <c r="G3" s="8" t="s">
        <v>18</v>
      </c>
      <c r="H3" s="120" t="s">
        <v>21</v>
      </c>
    </row>
    <row r="4" spans="2:8" ht="24.75" customHeight="1">
      <c r="B4" s="131" t="s">
        <v>66</v>
      </c>
      <c r="C4" s="139"/>
      <c r="D4" s="132"/>
      <c r="E4" s="24"/>
      <c r="F4" s="24"/>
      <c r="G4" s="3"/>
      <c r="H4" s="121"/>
    </row>
    <row r="5" spans="1:8" ht="24.75" customHeight="1">
      <c r="A5" s="66"/>
      <c r="B5" s="140" t="s">
        <v>250</v>
      </c>
      <c r="C5" s="137"/>
      <c r="D5" s="137"/>
      <c r="E5" s="138"/>
      <c r="F5" s="24"/>
      <c r="G5" s="3"/>
      <c r="H5" s="121"/>
    </row>
    <row r="6" spans="1:8" ht="24.75" customHeight="1">
      <c r="A6" s="3">
        <v>3010270</v>
      </c>
      <c r="B6" s="17">
        <v>210</v>
      </c>
      <c r="C6" s="3" t="s">
        <v>251</v>
      </c>
      <c r="D6" s="57">
        <v>4837.37</v>
      </c>
      <c r="E6" s="57">
        <v>4000</v>
      </c>
      <c r="F6" s="57">
        <v>0</v>
      </c>
      <c r="G6" s="57">
        <v>2000</v>
      </c>
      <c r="H6" s="121">
        <v>2000</v>
      </c>
    </row>
    <row r="7" spans="2:8" ht="24.75" customHeight="1">
      <c r="B7" s="17"/>
      <c r="C7" s="2" t="s">
        <v>126</v>
      </c>
      <c r="D7" s="67">
        <f>SUM(D6)</f>
        <v>4837.37</v>
      </c>
      <c r="E7" s="67">
        <f>SUM(E6)</f>
        <v>4000</v>
      </c>
      <c r="F7" s="67">
        <f>SUM(F6)</f>
        <v>0</v>
      </c>
      <c r="G7" s="67">
        <f>SUM(G6)</f>
        <v>2000</v>
      </c>
      <c r="H7" s="125">
        <f>SUM(H6)</f>
        <v>2000</v>
      </c>
    </row>
    <row r="8" spans="1:8" ht="24.75" customHeight="1">
      <c r="A8" s="66"/>
      <c r="B8" s="140" t="s">
        <v>76</v>
      </c>
      <c r="C8" s="137"/>
      <c r="D8" s="137"/>
      <c r="E8" s="138"/>
      <c r="F8" s="24"/>
      <c r="G8" s="3"/>
      <c r="H8" s="121"/>
    </row>
    <row r="9" spans="1:8" ht="24.75" customHeight="1">
      <c r="A9" s="3">
        <v>3030300</v>
      </c>
      <c r="B9" s="17">
        <v>300</v>
      </c>
      <c r="C9" s="3" t="s">
        <v>67</v>
      </c>
      <c r="D9" s="57">
        <v>4862.59</v>
      </c>
      <c r="E9" s="57">
        <v>4000</v>
      </c>
      <c r="F9" s="57">
        <v>0</v>
      </c>
      <c r="G9" s="57">
        <v>2500</v>
      </c>
      <c r="H9" s="121">
        <v>1500</v>
      </c>
    </row>
    <row r="10" spans="2:8" ht="24.75" customHeight="1">
      <c r="B10" s="17"/>
      <c r="C10" s="2" t="s">
        <v>120</v>
      </c>
      <c r="D10" s="67">
        <f>SUM(D9)</f>
        <v>4862.59</v>
      </c>
      <c r="E10" s="67">
        <f>SUM(E9)</f>
        <v>4000</v>
      </c>
      <c r="F10" s="67">
        <f>SUM(F9)</f>
        <v>0</v>
      </c>
      <c r="G10" s="67">
        <f>SUM(G9)</f>
        <v>2500</v>
      </c>
      <c r="H10" s="125">
        <f>SUM(H9)</f>
        <v>1500</v>
      </c>
    </row>
    <row r="11" spans="2:8" ht="24.75" customHeight="1">
      <c r="B11" s="17" t="s">
        <v>119</v>
      </c>
      <c r="C11" s="3"/>
      <c r="D11" s="57"/>
      <c r="E11" s="57"/>
      <c r="F11" s="57"/>
      <c r="G11" s="57"/>
      <c r="H11" s="121"/>
    </row>
    <row r="12" spans="1:8" ht="24.75" customHeight="1">
      <c r="A12" s="3">
        <v>3050400</v>
      </c>
      <c r="B12" s="17">
        <v>310</v>
      </c>
      <c r="C12" s="3" t="s">
        <v>249</v>
      </c>
      <c r="D12" s="57">
        <v>6000</v>
      </c>
      <c r="E12" s="57">
        <v>6000</v>
      </c>
      <c r="F12" s="57">
        <v>0</v>
      </c>
      <c r="G12" s="57">
        <v>0</v>
      </c>
      <c r="H12" s="121">
        <v>6000</v>
      </c>
    </row>
    <row r="13" spans="1:8" ht="43.5" customHeight="1">
      <c r="A13" s="3">
        <v>3050420</v>
      </c>
      <c r="B13" s="17">
        <v>312</v>
      </c>
      <c r="C13" s="111" t="s">
        <v>272</v>
      </c>
      <c r="D13" s="57">
        <v>961528.25</v>
      </c>
      <c r="E13" s="57">
        <v>924107</v>
      </c>
      <c r="F13" s="57">
        <v>0</v>
      </c>
      <c r="G13" s="57">
        <v>7857</v>
      </c>
      <c r="H13" s="121">
        <v>916250</v>
      </c>
    </row>
    <row r="14" spans="1:8" ht="43.5" customHeight="1">
      <c r="A14" s="3">
        <v>3050430</v>
      </c>
      <c r="B14" s="17">
        <v>314</v>
      </c>
      <c r="C14" s="111" t="s">
        <v>287</v>
      </c>
      <c r="D14" s="57">
        <v>0</v>
      </c>
      <c r="E14" s="57">
        <v>0</v>
      </c>
      <c r="F14" s="57">
        <v>0</v>
      </c>
      <c r="G14" s="57">
        <v>0</v>
      </c>
      <c r="H14" s="121">
        <v>0</v>
      </c>
    </row>
    <row r="15" spans="1:8" ht="61.5" customHeight="1">
      <c r="A15" s="3">
        <v>3050410</v>
      </c>
      <c r="B15" s="17">
        <v>311</v>
      </c>
      <c r="C15" s="3" t="s">
        <v>259</v>
      </c>
      <c r="D15" s="57">
        <v>0</v>
      </c>
      <c r="E15" s="57">
        <v>0</v>
      </c>
      <c r="F15" s="57">
        <v>0</v>
      </c>
      <c r="G15" s="57">
        <v>0</v>
      </c>
      <c r="H15" s="121">
        <v>0</v>
      </c>
    </row>
    <row r="16" spans="2:8" ht="24.75" customHeight="1">
      <c r="B16" s="17"/>
      <c r="C16" s="2" t="s">
        <v>121</v>
      </c>
      <c r="D16" s="67">
        <f>SUM(D12+D15+D13+D14)</f>
        <v>967528.25</v>
      </c>
      <c r="E16" s="67">
        <f>SUM(E12+E15+E13+E14)</f>
        <v>930107</v>
      </c>
      <c r="F16" s="67">
        <f>SUM(F12+F15+F13+F14)</f>
        <v>0</v>
      </c>
      <c r="G16" s="67">
        <f>SUM(G12+G15+G13+G14)</f>
        <v>7857</v>
      </c>
      <c r="H16" s="125">
        <f>SUM(H12+H15+H13+H14)</f>
        <v>922250</v>
      </c>
    </row>
    <row r="17" spans="2:8" ht="24.75" customHeight="1">
      <c r="B17" s="18" t="s">
        <v>75</v>
      </c>
      <c r="C17" s="3"/>
      <c r="D17" s="29">
        <f>+D10+D16+D7</f>
        <v>977228.21</v>
      </c>
      <c r="E17" s="29">
        <f>+E10+E16+E7</f>
        <v>938107</v>
      </c>
      <c r="F17" s="29">
        <f>+F10+F16+F7</f>
        <v>0</v>
      </c>
      <c r="G17" s="29">
        <f>+G10+G16+G7</f>
        <v>12357</v>
      </c>
      <c r="H17" s="123">
        <f>+H10+H16+H7</f>
        <v>925750</v>
      </c>
    </row>
    <row r="18" ht="24.75" customHeight="1">
      <c r="A18" s="16"/>
    </row>
    <row r="19" ht="18" customHeight="1">
      <c r="A19" s="16"/>
    </row>
    <row r="20" ht="18" customHeight="1">
      <c r="A20" s="16"/>
    </row>
    <row r="21" ht="18" customHeight="1">
      <c r="A21" s="16"/>
    </row>
    <row r="22" ht="18" customHeight="1">
      <c r="A22" s="16"/>
    </row>
    <row r="23" ht="18" customHeight="1">
      <c r="A23" s="16"/>
    </row>
    <row r="24" ht="18" customHeight="1">
      <c r="A24" s="16"/>
    </row>
    <row r="25" ht="18" customHeight="1">
      <c r="A25" s="16"/>
    </row>
    <row r="26" ht="18" customHeight="1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ht="12.75">
      <c r="A569" s="16"/>
    </row>
    <row r="570" ht="12.75">
      <c r="A570" s="16"/>
    </row>
    <row r="571" ht="12.75">
      <c r="A571" s="16"/>
    </row>
    <row r="572" ht="12.75">
      <c r="A572" s="16"/>
    </row>
    <row r="573" ht="12.75">
      <c r="A573" s="16"/>
    </row>
    <row r="574" ht="12.75">
      <c r="A574" s="16"/>
    </row>
    <row r="575" ht="12.75">
      <c r="A575" s="16"/>
    </row>
    <row r="576" ht="12.75">
      <c r="A576" s="16"/>
    </row>
    <row r="577" ht="12.75">
      <c r="A577" s="16"/>
    </row>
    <row r="578" ht="12.75">
      <c r="A578" s="16"/>
    </row>
    <row r="579" ht="12.75">
      <c r="A579" s="16"/>
    </row>
    <row r="580" ht="12.75">
      <c r="A580" s="16"/>
    </row>
    <row r="581" ht="12.75">
      <c r="A581" s="16"/>
    </row>
    <row r="582" ht="12.75">
      <c r="A582" s="16"/>
    </row>
    <row r="583" ht="12.75">
      <c r="A583" s="16"/>
    </row>
    <row r="584" ht="12.75">
      <c r="A584" s="16"/>
    </row>
    <row r="585" ht="12.75">
      <c r="A585" s="16"/>
    </row>
    <row r="586" ht="12.75">
      <c r="A586" s="16"/>
    </row>
    <row r="587" ht="12.75">
      <c r="A587" s="16"/>
    </row>
    <row r="588" ht="12.75">
      <c r="A588" s="16"/>
    </row>
    <row r="589" ht="12.75">
      <c r="A589" s="16"/>
    </row>
    <row r="590" ht="12.75">
      <c r="A590" s="16"/>
    </row>
    <row r="591" ht="12.75">
      <c r="A591" s="16"/>
    </row>
    <row r="592" ht="12.75">
      <c r="A592" s="16"/>
    </row>
    <row r="593" ht="12.75">
      <c r="A593" s="16"/>
    </row>
    <row r="594" ht="12.75">
      <c r="A594" s="16"/>
    </row>
    <row r="595" ht="12.75">
      <c r="A595" s="16"/>
    </row>
    <row r="596" ht="12.75">
      <c r="A596" s="16"/>
    </row>
    <row r="597" ht="12.75">
      <c r="A597" s="16"/>
    </row>
    <row r="598" ht="12.75">
      <c r="A598" s="16"/>
    </row>
    <row r="599" ht="12.75">
      <c r="A599" s="16"/>
    </row>
    <row r="600" ht="12.75">
      <c r="A600" s="16"/>
    </row>
    <row r="601" ht="12.75">
      <c r="A601" s="16"/>
    </row>
    <row r="602" ht="12.75">
      <c r="A602" s="16"/>
    </row>
    <row r="603" ht="12.75">
      <c r="A603" s="16"/>
    </row>
    <row r="604" ht="12.75">
      <c r="A604" s="16"/>
    </row>
    <row r="605" ht="12.75">
      <c r="A605" s="16"/>
    </row>
    <row r="606" ht="12.75">
      <c r="A606" s="16"/>
    </row>
    <row r="607" ht="12.75">
      <c r="A607" s="16"/>
    </row>
    <row r="608" ht="12.75">
      <c r="A608" s="16"/>
    </row>
    <row r="609" ht="12.75">
      <c r="A609" s="16"/>
    </row>
    <row r="610" ht="12.75">
      <c r="A610" s="16"/>
    </row>
    <row r="611" ht="12.75">
      <c r="A611" s="16"/>
    </row>
    <row r="612" ht="12.75">
      <c r="A612" s="16"/>
    </row>
    <row r="613" ht="12.75">
      <c r="A613" s="16"/>
    </row>
    <row r="614" ht="12.75">
      <c r="A614" s="16"/>
    </row>
    <row r="615" ht="12.75">
      <c r="A615" s="16"/>
    </row>
    <row r="616" ht="12.75">
      <c r="A616" s="16"/>
    </row>
    <row r="617" ht="12.75">
      <c r="A617" s="16"/>
    </row>
    <row r="618" ht="12.75">
      <c r="A618" s="16"/>
    </row>
    <row r="619" ht="12.75">
      <c r="A619" s="16"/>
    </row>
    <row r="620" ht="12.75">
      <c r="A620" s="16"/>
    </row>
    <row r="621" ht="12.75">
      <c r="A621" s="16"/>
    </row>
    <row r="622" ht="12.75">
      <c r="A622" s="16"/>
    </row>
    <row r="623" ht="12.75">
      <c r="A623" s="16"/>
    </row>
    <row r="624" ht="12.75">
      <c r="A624" s="16"/>
    </row>
    <row r="625" ht="12.75">
      <c r="A625" s="16"/>
    </row>
    <row r="626" ht="12.75">
      <c r="A626" s="16"/>
    </row>
    <row r="627" ht="12.75">
      <c r="A627" s="16"/>
    </row>
    <row r="628" ht="12.75">
      <c r="A628" s="16"/>
    </row>
    <row r="629" ht="12.75">
      <c r="A629" s="16"/>
    </row>
    <row r="630" ht="12.75">
      <c r="A630" s="16"/>
    </row>
    <row r="631" ht="12.75">
      <c r="A631" s="16"/>
    </row>
    <row r="632" ht="12.75">
      <c r="A632" s="16"/>
    </row>
    <row r="633" ht="12.75">
      <c r="A633" s="16"/>
    </row>
    <row r="634" ht="12.75">
      <c r="A634" s="16"/>
    </row>
    <row r="635" ht="12.75">
      <c r="A635" s="16"/>
    </row>
    <row r="636" ht="12.75">
      <c r="A636" s="16"/>
    </row>
    <row r="637" ht="12.75">
      <c r="A637" s="16"/>
    </row>
    <row r="638" ht="12.75">
      <c r="A638" s="16"/>
    </row>
    <row r="639" ht="12.75">
      <c r="A639" s="16"/>
    </row>
    <row r="640" ht="12.75">
      <c r="A640" s="16"/>
    </row>
    <row r="641" ht="12.75">
      <c r="A641" s="16"/>
    </row>
    <row r="642" ht="12.75">
      <c r="A642" s="16"/>
    </row>
    <row r="643" ht="12.75">
      <c r="A643" s="16"/>
    </row>
    <row r="644" ht="12.75">
      <c r="A644" s="16"/>
    </row>
    <row r="645" ht="12.75">
      <c r="A645" s="16"/>
    </row>
    <row r="646" ht="12.75">
      <c r="A646" s="16"/>
    </row>
    <row r="647" ht="12.75">
      <c r="A647" s="16"/>
    </row>
    <row r="648" ht="12.75">
      <c r="A648" s="16"/>
    </row>
    <row r="649" ht="12.75">
      <c r="A649" s="16"/>
    </row>
    <row r="650" ht="12.75">
      <c r="A650" s="16"/>
    </row>
    <row r="651" ht="12.75">
      <c r="A651" s="16"/>
    </row>
    <row r="652" ht="12.75">
      <c r="A652" s="16"/>
    </row>
    <row r="653" ht="12.75">
      <c r="A653" s="16"/>
    </row>
    <row r="654" ht="12.75">
      <c r="A654" s="16"/>
    </row>
    <row r="655" ht="12.75">
      <c r="A655" s="16"/>
    </row>
    <row r="656" ht="12.75">
      <c r="A656" s="16"/>
    </row>
    <row r="657" ht="12.75">
      <c r="A657" s="16"/>
    </row>
    <row r="658" ht="12.75">
      <c r="A658" s="16"/>
    </row>
    <row r="659" ht="12.75">
      <c r="A659" s="16"/>
    </row>
    <row r="660" ht="12.75">
      <c r="A660" s="16"/>
    </row>
    <row r="661" ht="12.75">
      <c r="A661" s="16"/>
    </row>
    <row r="662" ht="12.75">
      <c r="A662" s="16"/>
    </row>
    <row r="663" ht="12.75">
      <c r="A663" s="16"/>
    </row>
    <row r="664" ht="12.75">
      <c r="A664" s="16"/>
    </row>
    <row r="665" ht="12.75">
      <c r="A665" s="16"/>
    </row>
    <row r="666" ht="12.75">
      <c r="A666" s="16"/>
    </row>
    <row r="667" ht="12.75">
      <c r="A667" s="16"/>
    </row>
    <row r="668" ht="12.75">
      <c r="A668" s="16"/>
    </row>
    <row r="669" ht="12.75">
      <c r="A669" s="16"/>
    </row>
    <row r="670" ht="12.75">
      <c r="A670" s="16"/>
    </row>
    <row r="671" ht="12.75">
      <c r="A671" s="16"/>
    </row>
    <row r="672" ht="12.75">
      <c r="A672" s="16"/>
    </row>
    <row r="673" ht="12.75">
      <c r="A673" s="16"/>
    </row>
    <row r="674" ht="12.75">
      <c r="A674" s="16"/>
    </row>
    <row r="675" ht="12.75">
      <c r="A675" s="16"/>
    </row>
    <row r="676" ht="12.75">
      <c r="A676" s="16"/>
    </row>
    <row r="677" ht="12.75">
      <c r="A677" s="16"/>
    </row>
    <row r="678" ht="12.75">
      <c r="A678" s="16"/>
    </row>
    <row r="679" ht="12.75">
      <c r="A679" s="16"/>
    </row>
    <row r="680" ht="12.75">
      <c r="A680" s="16"/>
    </row>
    <row r="681" ht="12.75">
      <c r="A681" s="16"/>
    </row>
    <row r="682" ht="12.75">
      <c r="A682" s="16"/>
    </row>
    <row r="683" ht="12.75">
      <c r="A683" s="16"/>
    </row>
    <row r="684" ht="12.75">
      <c r="A684" s="16"/>
    </row>
    <row r="685" ht="12.75">
      <c r="A685" s="16"/>
    </row>
    <row r="686" ht="12.75">
      <c r="A686" s="16"/>
    </row>
    <row r="687" ht="12.75">
      <c r="A687" s="16"/>
    </row>
    <row r="688" ht="12.75">
      <c r="A688" s="16"/>
    </row>
    <row r="689" ht="12.75">
      <c r="A689" s="16"/>
    </row>
    <row r="690" ht="12.75">
      <c r="A690" s="16"/>
    </row>
    <row r="691" ht="12.75">
      <c r="A691" s="16"/>
    </row>
    <row r="692" ht="12.75">
      <c r="A692" s="16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0" ht="12.75">
      <c r="A710" s="16"/>
    </row>
    <row r="711" ht="12.75">
      <c r="A711" s="16"/>
    </row>
    <row r="712" ht="12.75">
      <c r="A712" s="16"/>
    </row>
    <row r="713" ht="12.75">
      <c r="A713" s="16"/>
    </row>
    <row r="714" ht="12.75">
      <c r="A714" s="16"/>
    </row>
    <row r="715" ht="12.75">
      <c r="A715" s="16"/>
    </row>
    <row r="716" ht="12.75">
      <c r="A716" s="16"/>
    </row>
    <row r="717" ht="12.75">
      <c r="A717" s="16"/>
    </row>
    <row r="718" ht="12.75">
      <c r="A718" s="16"/>
    </row>
    <row r="719" ht="12.75">
      <c r="A719" s="16"/>
    </row>
    <row r="720" ht="12.75">
      <c r="A720" s="16"/>
    </row>
    <row r="721" ht="12.75">
      <c r="A721" s="16"/>
    </row>
    <row r="722" ht="12.75">
      <c r="A722" s="16"/>
    </row>
    <row r="723" ht="12.75">
      <c r="A723" s="16"/>
    </row>
    <row r="724" ht="12.75">
      <c r="A724" s="16"/>
    </row>
    <row r="725" ht="12.75">
      <c r="A725" s="16"/>
    </row>
    <row r="726" ht="12.75">
      <c r="A726" s="16"/>
    </row>
    <row r="727" ht="12.75">
      <c r="A727" s="16"/>
    </row>
    <row r="728" ht="12.75">
      <c r="A728" s="16"/>
    </row>
    <row r="729" ht="12.75">
      <c r="A729" s="16"/>
    </row>
    <row r="730" ht="12.75">
      <c r="A730" s="16"/>
    </row>
    <row r="731" ht="12.75">
      <c r="A731" s="16"/>
    </row>
    <row r="732" ht="12.75">
      <c r="A732" s="16"/>
    </row>
    <row r="733" ht="12.75">
      <c r="A733" s="16"/>
    </row>
    <row r="734" ht="12.75">
      <c r="A734" s="16"/>
    </row>
    <row r="735" ht="12.75">
      <c r="A735" s="16"/>
    </row>
    <row r="736" ht="12.75">
      <c r="A736" s="16"/>
    </row>
    <row r="737" ht="12.75">
      <c r="A737" s="16"/>
    </row>
    <row r="738" ht="12.75">
      <c r="A738" s="16"/>
    </row>
    <row r="739" ht="12.75">
      <c r="A739" s="16"/>
    </row>
    <row r="740" ht="12.75">
      <c r="A740" s="16"/>
    </row>
    <row r="741" ht="12.75">
      <c r="A741" s="16"/>
    </row>
    <row r="742" ht="12.75">
      <c r="A742" s="16"/>
    </row>
    <row r="743" ht="12.75">
      <c r="A743" s="16"/>
    </row>
    <row r="744" ht="12.75">
      <c r="A744" s="16"/>
    </row>
    <row r="745" ht="12.75">
      <c r="A745" s="16"/>
    </row>
    <row r="746" ht="12.75">
      <c r="A746" s="16"/>
    </row>
    <row r="747" ht="12.75">
      <c r="A747" s="16"/>
    </row>
    <row r="748" ht="12.75">
      <c r="A748" s="16"/>
    </row>
    <row r="749" ht="12.75">
      <c r="A749" s="16"/>
    </row>
    <row r="750" ht="12.75">
      <c r="A750" s="16"/>
    </row>
    <row r="751" ht="12.75">
      <c r="A751" s="16"/>
    </row>
    <row r="752" ht="12.75">
      <c r="A752" s="16"/>
    </row>
    <row r="753" ht="12.75">
      <c r="A753" s="16"/>
    </row>
    <row r="754" ht="12.75">
      <c r="A754" s="16"/>
    </row>
    <row r="755" ht="12.75">
      <c r="A755" s="16"/>
    </row>
    <row r="756" ht="12.75">
      <c r="A756" s="16"/>
    </row>
    <row r="757" ht="12.75">
      <c r="A757" s="16"/>
    </row>
    <row r="758" ht="12.75">
      <c r="A758" s="16"/>
    </row>
    <row r="759" ht="12.75">
      <c r="A759" s="16"/>
    </row>
    <row r="760" ht="12.75">
      <c r="A760" s="16"/>
    </row>
    <row r="761" ht="12.75">
      <c r="A761" s="16"/>
    </row>
    <row r="762" ht="12.75">
      <c r="A762" s="16"/>
    </row>
    <row r="763" ht="12.75">
      <c r="A763" s="16"/>
    </row>
    <row r="764" ht="12.75">
      <c r="A764" s="16"/>
    </row>
    <row r="765" ht="12.75">
      <c r="A765" s="16"/>
    </row>
    <row r="766" ht="12.75">
      <c r="A766" s="16"/>
    </row>
    <row r="767" ht="12.75">
      <c r="A767" s="16"/>
    </row>
    <row r="768" ht="12.75">
      <c r="A768" s="16"/>
    </row>
    <row r="769" ht="12.75">
      <c r="A769" s="16"/>
    </row>
    <row r="770" ht="12.75">
      <c r="A770" s="16"/>
    </row>
    <row r="771" ht="12.75">
      <c r="A771" s="16"/>
    </row>
    <row r="772" ht="12.75">
      <c r="A772" s="16"/>
    </row>
    <row r="773" ht="12.75">
      <c r="A773" s="16"/>
    </row>
    <row r="774" ht="12.75">
      <c r="A774" s="16"/>
    </row>
    <row r="775" ht="12.75">
      <c r="A775" s="16"/>
    </row>
    <row r="776" ht="12.75">
      <c r="A776" s="16"/>
    </row>
    <row r="777" ht="12.75">
      <c r="A777" s="16"/>
    </row>
    <row r="778" ht="12.75">
      <c r="A778" s="16"/>
    </row>
    <row r="779" ht="12.75">
      <c r="A779" s="16"/>
    </row>
    <row r="780" ht="12.75">
      <c r="A780" s="16"/>
    </row>
    <row r="781" ht="12.75">
      <c r="A781" s="16"/>
    </row>
    <row r="782" ht="12.75">
      <c r="A782" s="16"/>
    </row>
    <row r="783" ht="12.75">
      <c r="A783" s="16"/>
    </row>
    <row r="784" ht="12.75">
      <c r="A784" s="16"/>
    </row>
    <row r="785" ht="12.75">
      <c r="A785" s="16"/>
    </row>
    <row r="786" ht="12.75">
      <c r="A786" s="16"/>
    </row>
    <row r="787" ht="12.75">
      <c r="A787" s="16"/>
    </row>
    <row r="788" ht="12.75">
      <c r="A788" s="16"/>
    </row>
    <row r="789" ht="12.75">
      <c r="A789" s="16"/>
    </row>
    <row r="790" ht="12.75">
      <c r="A790" s="16"/>
    </row>
    <row r="791" ht="12.75">
      <c r="A791" s="16"/>
    </row>
    <row r="792" ht="12.75">
      <c r="A792" s="16"/>
    </row>
    <row r="793" ht="12.75">
      <c r="A793" s="16"/>
    </row>
    <row r="794" ht="12.75">
      <c r="A794" s="16"/>
    </row>
    <row r="795" ht="12.75">
      <c r="A795" s="16"/>
    </row>
    <row r="796" ht="12.75">
      <c r="A796" s="16"/>
    </row>
    <row r="797" ht="12.75">
      <c r="A797" s="16"/>
    </row>
    <row r="798" ht="12.75">
      <c r="A798" s="16"/>
    </row>
    <row r="799" ht="12.75">
      <c r="A799" s="16"/>
    </row>
    <row r="800" ht="12.75">
      <c r="A800" s="16"/>
    </row>
    <row r="801" ht="12.75">
      <c r="A801" s="16"/>
    </row>
    <row r="802" ht="12.75">
      <c r="A802" s="16"/>
    </row>
    <row r="803" ht="12.75">
      <c r="A803" s="16"/>
    </row>
    <row r="804" ht="12.75">
      <c r="A804" s="16"/>
    </row>
    <row r="805" ht="12.75">
      <c r="A805" s="16"/>
    </row>
    <row r="806" ht="12.75">
      <c r="A806" s="16"/>
    </row>
    <row r="807" ht="12.75">
      <c r="A807" s="16"/>
    </row>
    <row r="808" ht="12.75">
      <c r="A808" s="16"/>
    </row>
    <row r="809" ht="12.75">
      <c r="A809" s="16"/>
    </row>
    <row r="810" ht="12.75">
      <c r="A810" s="16"/>
    </row>
    <row r="811" ht="12.75">
      <c r="A811" s="16"/>
    </row>
    <row r="812" ht="12.75">
      <c r="A812" s="16"/>
    </row>
    <row r="813" ht="12.75">
      <c r="A813" s="16"/>
    </row>
    <row r="814" ht="12.75">
      <c r="A814" s="16"/>
    </row>
    <row r="815" ht="12.75">
      <c r="A815" s="16"/>
    </row>
    <row r="816" ht="12.75">
      <c r="A816" s="16"/>
    </row>
    <row r="817" ht="12.75">
      <c r="A817" s="16"/>
    </row>
    <row r="818" ht="12.75">
      <c r="A818" s="16"/>
    </row>
    <row r="819" ht="12.75">
      <c r="A819" s="16"/>
    </row>
    <row r="820" ht="12.75">
      <c r="A820" s="16"/>
    </row>
    <row r="821" ht="12.75">
      <c r="A821" s="16"/>
    </row>
    <row r="822" ht="12.75">
      <c r="A822" s="16"/>
    </row>
    <row r="823" ht="12.75">
      <c r="A823" s="16"/>
    </row>
    <row r="824" ht="12.75">
      <c r="A824" s="16"/>
    </row>
    <row r="825" ht="12.75">
      <c r="A825" s="16"/>
    </row>
    <row r="826" ht="12.75">
      <c r="A826" s="16"/>
    </row>
    <row r="827" ht="12.75">
      <c r="A827" s="16"/>
    </row>
    <row r="828" ht="12.75">
      <c r="A828" s="16"/>
    </row>
    <row r="829" ht="12.75">
      <c r="A829" s="16"/>
    </row>
    <row r="830" ht="12.75">
      <c r="A830" s="16"/>
    </row>
    <row r="831" ht="12.75">
      <c r="A831" s="16"/>
    </row>
    <row r="832" ht="12.75">
      <c r="A832" s="16"/>
    </row>
    <row r="833" ht="12.75">
      <c r="A833" s="16"/>
    </row>
    <row r="834" ht="12.75">
      <c r="A834" s="16"/>
    </row>
    <row r="835" ht="12.75">
      <c r="A835" s="16"/>
    </row>
    <row r="836" ht="12.75">
      <c r="A836" s="16"/>
    </row>
    <row r="837" ht="12.75">
      <c r="A837" s="16"/>
    </row>
    <row r="838" ht="12.75">
      <c r="A838" s="16"/>
    </row>
    <row r="839" ht="12.75">
      <c r="A839" s="16"/>
    </row>
    <row r="840" ht="12.75">
      <c r="A840" s="16"/>
    </row>
    <row r="841" ht="12.75">
      <c r="A841" s="16"/>
    </row>
    <row r="842" ht="12.75">
      <c r="A842" s="16"/>
    </row>
    <row r="843" ht="12.75">
      <c r="A843" s="16"/>
    </row>
    <row r="844" ht="12.75">
      <c r="A844" s="16"/>
    </row>
    <row r="845" ht="12.75">
      <c r="A845" s="16"/>
    </row>
    <row r="846" ht="12.75">
      <c r="A846" s="16"/>
    </row>
    <row r="847" ht="12.75">
      <c r="A847" s="16"/>
    </row>
    <row r="848" ht="12.75">
      <c r="A848" s="16"/>
    </row>
    <row r="849" ht="12.75">
      <c r="A849" s="16"/>
    </row>
    <row r="850" ht="12.75">
      <c r="A850" s="16"/>
    </row>
    <row r="851" ht="12.75">
      <c r="A851" s="16"/>
    </row>
    <row r="852" ht="12.75">
      <c r="A852" s="16"/>
    </row>
    <row r="853" ht="12.75">
      <c r="A853" s="16"/>
    </row>
    <row r="854" ht="12.75">
      <c r="A854" s="16"/>
    </row>
    <row r="855" ht="12.75">
      <c r="A855" s="16"/>
    </row>
    <row r="856" ht="12.75">
      <c r="A856" s="16"/>
    </row>
    <row r="857" ht="12.75">
      <c r="A857" s="16"/>
    </row>
    <row r="858" ht="12.75">
      <c r="A858" s="16"/>
    </row>
    <row r="859" ht="12.75">
      <c r="A859" s="16"/>
    </row>
    <row r="860" ht="12.75">
      <c r="A860" s="16"/>
    </row>
    <row r="861" ht="12.75">
      <c r="A861" s="16"/>
    </row>
    <row r="862" ht="12.75">
      <c r="A862" s="16"/>
    </row>
    <row r="863" ht="12.75">
      <c r="A863" s="16"/>
    </row>
    <row r="864" ht="12.75">
      <c r="A864" s="16"/>
    </row>
    <row r="865" ht="12.75">
      <c r="A865" s="16"/>
    </row>
    <row r="866" ht="12.75">
      <c r="A866" s="16"/>
    </row>
    <row r="867" ht="12.75">
      <c r="A867" s="16"/>
    </row>
    <row r="868" ht="12.75">
      <c r="A868" s="16"/>
    </row>
    <row r="869" ht="12.75">
      <c r="A869" s="16"/>
    </row>
    <row r="870" ht="12.75">
      <c r="A870" s="16"/>
    </row>
    <row r="871" ht="12.75">
      <c r="A871" s="16"/>
    </row>
    <row r="872" ht="12.75">
      <c r="A872" s="16"/>
    </row>
    <row r="873" ht="12.75">
      <c r="A873" s="16"/>
    </row>
    <row r="874" ht="12.75">
      <c r="A874" s="16"/>
    </row>
    <row r="875" ht="12.75">
      <c r="A875" s="16"/>
    </row>
    <row r="876" ht="12.75">
      <c r="A876" s="16"/>
    </row>
    <row r="877" ht="12.75">
      <c r="A877" s="16"/>
    </row>
    <row r="878" ht="12.75">
      <c r="A878" s="16"/>
    </row>
    <row r="879" ht="12.75">
      <c r="A879" s="16"/>
    </row>
    <row r="880" ht="12.75">
      <c r="A880" s="16"/>
    </row>
    <row r="881" ht="12.75">
      <c r="A881" s="16"/>
    </row>
    <row r="882" ht="12.75">
      <c r="A882" s="16"/>
    </row>
    <row r="883" ht="12.75">
      <c r="A883" s="16"/>
    </row>
    <row r="884" ht="12.75">
      <c r="A884" s="16"/>
    </row>
    <row r="885" ht="12.75">
      <c r="A885" s="16"/>
    </row>
    <row r="886" ht="12.75">
      <c r="A886" s="16"/>
    </row>
    <row r="887" ht="12.75">
      <c r="A887" s="16"/>
    </row>
    <row r="888" ht="12.75">
      <c r="A888" s="16"/>
    </row>
    <row r="889" ht="12.75">
      <c r="A889" s="16"/>
    </row>
    <row r="890" ht="12.75">
      <c r="A890" s="16"/>
    </row>
    <row r="891" ht="12.75">
      <c r="A891" s="16"/>
    </row>
    <row r="892" ht="12.75">
      <c r="A892" s="16"/>
    </row>
    <row r="893" ht="12.75">
      <c r="A893" s="16"/>
    </row>
    <row r="894" ht="12.75">
      <c r="A894" s="16"/>
    </row>
    <row r="895" ht="12.75">
      <c r="A895" s="16"/>
    </row>
    <row r="896" ht="12.75">
      <c r="A896" s="16"/>
    </row>
    <row r="897" ht="12.75">
      <c r="A897" s="16"/>
    </row>
    <row r="898" ht="12.75">
      <c r="A898" s="16"/>
    </row>
    <row r="899" ht="12.75">
      <c r="A899" s="16"/>
    </row>
    <row r="900" ht="12.75">
      <c r="A900" s="16"/>
    </row>
    <row r="901" ht="12.75">
      <c r="A901" s="16"/>
    </row>
    <row r="902" ht="12.75">
      <c r="A902" s="16"/>
    </row>
    <row r="903" ht="12.75">
      <c r="A903" s="16"/>
    </row>
    <row r="904" ht="12.75">
      <c r="A904" s="16"/>
    </row>
    <row r="905" ht="12.75">
      <c r="A905" s="16"/>
    </row>
    <row r="906" ht="12.75">
      <c r="A906" s="16"/>
    </row>
    <row r="907" ht="12.75">
      <c r="A907" s="16"/>
    </row>
    <row r="908" ht="12.75">
      <c r="A908" s="16"/>
    </row>
    <row r="909" ht="12.75">
      <c r="A909" s="16"/>
    </row>
    <row r="910" ht="12.75">
      <c r="A910" s="16"/>
    </row>
    <row r="911" ht="12.75">
      <c r="A911" s="16"/>
    </row>
    <row r="912" ht="12.75">
      <c r="A912" s="16"/>
    </row>
    <row r="913" ht="12.75">
      <c r="A913" s="16"/>
    </row>
    <row r="914" ht="12.75">
      <c r="A914" s="16"/>
    </row>
    <row r="915" ht="12.75">
      <c r="A915" s="16"/>
    </row>
    <row r="916" ht="12.75">
      <c r="A916" s="16"/>
    </row>
    <row r="917" ht="12.75">
      <c r="A917" s="16"/>
    </row>
    <row r="918" ht="12.75">
      <c r="A918" s="16"/>
    </row>
    <row r="919" ht="12.75">
      <c r="A919" s="16"/>
    </row>
    <row r="920" ht="12.75">
      <c r="A920" s="16"/>
    </row>
    <row r="921" ht="12.75">
      <c r="A921" s="16"/>
    </row>
    <row r="922" ht="12.75">
      <c r="A922" s="16"/>
    </row>
    <row r="923" ht="12.75">
      <c r="A923" s="16"/>
    </row>
    <row r="924" ht="12.75">
      <c r="A924" s="16"/>
    </row>
    <row r="925" ht="12.75">
      <c r="A925" s="16"/>
    </row>
    <row r="926" ht="12.75">
      <c r="A926" s="16"/>
    </row>
    <row r="927" ht="12.75">
      <c r="A927" s="16"/>
    </row>
    <row r="928" ht="12.75">
      <c r="A928" s="16"/>
    </row>
    <row r="929" ht="12.75">
      <c r="A929" s="16"/>
    </row>
    <row r="930" ht="12.75">
      <c r="A930" s="16"/>
    </row>
    <row r="931" ht="12.75">
      <c r="A931" s="16"/>
    </row>
    <row r="932" ht="12.75">
      <c r="A932" s="16"/>
    </row>
    <row r="933" ht="12.75">
      <c r="A933" s="16"/>
    </row>
    <row r="934" ht="12.75">
      <c r="A934" s="16"/>
    </row>
    <row r="935" ht="12.75">
      <c r="A935" s="16"/>
    </row>
    <row r="936" ht="12.75">
      <c r="A936" s="16"/>
    </row>
    <row r="937" ht="12.75">
      <c r="A937" s="16"/>
    </row>
    <row r="938" ht="12.75">
      <c r="A938" s="16"/>
    </row>
    <row r="939" ht="12.75">
      <c r="A939" s="16"/>
    </row>
    <row r="940" ht="12.75">
      <c r="A940" s="16"/>
    </row>
    <row r="941" ht="12.75">
      <c r="A941" s="16"/>
    </row>
    <row r="942" ht="12.75">
      <c r="A942" s="16"/>
    </row>
    <row r="943" ht="12.75">
      <c r="A943" s="16"/>
    </row>
    <row r="944" ht="12.75">
      <c r="A944" s="16"/>
    </row>
    <row r="945" ht="12.75">
      <c r="A945" s="16"/>
    </row>
    <row r="946" ht="12.75">
      <c r="A946" s="16"/>
    </row>
    <row r="947" ht="12.75">
      <c r="A947" s="16"/>
    </row>
    <row r="948" ht="12.75">
      <c r="A948" s="16"/>
    </row>
    <row r="949" ht="12.75">
      <c r="A949" s="16"/>
    </row>
    <row r="950" ht="12.75">
      <c r="A950" s="16"/>
    </row>
    <row r="951" ht="12.75">
      <c r="A951" s="16"/>
    </row>
    <row r="952" ht="12.75">
      <c r="A952" s="16"/>
    </row>
    <row r="953" ht="12.75">
      <c r="A953" s="16"/>
    </row>
    <row r="954" ht="12.75">
      <c r="A954" s="16"/>
    </row>
    <row r="955" ht="12.75">
      <c r="A955" s="16"/>
    </row>
    <row r="956" ht="12.75">
      <c r="A956" s="16"/>
    </row>
    <row r="957" ht="12.75">
      <c r="A957" s="16"/>
    </row>
    <row r="958" ht="12.75">
      <c r="A958" s="16"/>
    </row>
    <row r="959" ht="12.75">
      <c r="A959" s="16"/>
    </row>
    <row r="960" ht="12.75">
      <c r="A960" s="16"/>
    </row>
    <row r="961" ht="12.75">
      <c r="A961" s="16"/>
    </row>
    <row r="962" ht="12.75">
      <c r="A962" s="16"/>
    </row>
    <row r="963" ht="12.75">
      <c r="A963" s="16"/>
    </row>
    <row r="964" ht="12.75">
      <c r="A964" s="16"/>
    </row>
    <row r="965" ht="12.75">
      <c r="A965" s="16"/>
    </row>
    <row r="966" ht="12.75">
      <c r="A966" s="16"/>
    </row>
    <row r="967" ht="12.75">
      <c r="A967" s="16"/>
    </row>
    <row r="968" ht="12.75">
      <c r="A968" s="16"/>
    </row>
    <row r="969" ht="12.75">
      <c r="A969" s="16"/>
    </row>
    <row r="970" ht="12.75">
      <c r="A970" s="16"/>
    </row>
    <row r="971" ht="12.75">
      <c r="A971" s="16"/>
    </row>
    <row r="972" ht="12.75">
      <c r="A972" s="16"/>
    </row>
    <row r="973" ht="12.75">
      <c r="A973" s="16"/>
    </row>
    <row r="974" ht="12.75">
      <c r="A974" s="16"/>
    </row>
    <row r="975" ht="12.75">
      <c r="A975" s="16"/>
    </row>
    <row r="976" ht="12.75">
      <c r="A976" s="16"/>
    </row>
    <row r="977" ht="12.75">
      <c r="A977" s="16"/>
    </row>
    <row r="978" ht="12.75">
      <c r="A978" s="16"/>
    </row>
    <row r="979" ht="12.75">
      <c r="A979" s="16"/>
    </row>
    <row r="980" ht="12.75">
      <c r="A980" s="16"/>
    </row>
    <row r="981" ht="12.75">
      <c r="A981" s="16"/>
    </row>
    <row r="982" ht="12.75">
      <c r="A982" s="16"/>
    </row>
    <row r="983" ht="12.75">
      <c r="A983" s="16"/>
    </row>
    <row r="984" ht="12.75">
      <c r="A984" s="16"/>
    </row>
    <row r="985" ht="12.75">
      <c r="A985" s="16"/>
    </row>
    <row r="986" ht="12.75">
      <c r="A986" s="16"/>
    </row>
    <row r="987" ht="12.75">
      <c r="A987" s="16"/>
    </row>
    <row r="988" ht="12.75">
      <c r="A988" s="16"/>
    </row>
    <row r="989" ht="12.75">
      <c r="A989" s="16"/>
    </row>
    <row r="990" ht="12.75">
      <c r="A990" s="16"/>
    </row>
    <row r="991" ht="12.75">
      <c r="A991" s="16"/>
    </row>
    <row r="992" ht="12.75">
      <c r="A992" s="16"/>
    </row>
    <row r="993" ht="12.75">
      <c r="A993" s="16"/>
    </row>
    <row r="994" ht="12.75">
      <c r="A994" s="16"/>
    </row>
    <row r="995" ht="12.75">
      <c r="A995" s="16"/>
    </row>
    <row r="996" ht="12.75">
      <c r="A996" s="16"/>
    </row>
    <row r="997" ht="12.75">
      <c r="A997" s="16"/>
    </row>
    <row r="998" ht="12.75">
      <c r="A998" s="16"/>
    </row>
    <row r="999" ht="12.75">
      <c r="A999" s="16"/>
    </row>
    <row r="1000" ht="12.75">
      <c r="A1000" s="16"/>
    </row>
    <row r="1001" ht="12.75">
      <c r="A1001" s="16"/>
    </row>
    <row r="1002" ht="12.75">
      <c r="A1002" s="16"/>
    </row>
    <row r="1003" ht="12.75">
      <c r="A1003" s="16"/>
    </row>
    <row r="1004" ht="12.75">
      <c r="A1004" s="16"/>
    </row>
    <row r="1005" ht="12.75">
      <c r="A1005" s="16"/>
    </row>
    <row r="1006" ht="12.75">
      <c r="A1006" s="16"/>
    </row>
    <row r="1007" ht="12.75">
      <c r="A1007" s="16"/>
    </row>
    <row r="1008" ht="12.75">
      <c r="A1008" s="16"/>
    </row>
    <row r="1009" ht="12.75">
      <c r="A1009" s="16"/>
    </row>
    <row r="1010" ht="12.75">
      <c r="A1010" s="16"/>
    </row>
    <row r="1011" ht="12.75">
      <c r="A1011" s="16"/>
    </row>
    <row r="1012" ht="12.75">
      <c r="A1012" s="16"/>
    </row>
    <row r="1013" ht="12.75">
      <c r="A1013" s="16"/>
    </row>
    <row r="1014" ht="12.75">
      <c r="A1014" s="16"/>
    </row>
    <row r="1015" ht="12.75">
      <c r="A1015" s="16"/>
    </row>
    <row r="1016" ht="12.75">
      <c r="A1016" s="16"/>
    </row>
    <row r="1017" ht="12.75">
      <c r="A1017" s="16"/>
    </row>
    <row r="1018" ht="12.75">
      <c r="A1018" s="16"/>
    </row>
    <row r="1019" ht="12.75">
      <c r="A1019" s="16"/>
    </row>
    <row r="1020" ht="12.75">
      <c r="A1020" s="16"/>
    </row>
    <row r="1021" ht="12.75">
      <c r="A1021" s="16"/>
    </row>
    <row r="1022" ht="12.75">
      <c r="A1022" s="16"/>
    </row>
    <row r="1023" ht="12.75">
      <c r="A1023" s="16"/>
    </row>
    <row r="1024" ht="12.75">
      <c r="A1024" s="16"/>
    </row>
    <row r="1025" ht="12.75">
      <c r="A1025" s="16"/>
    </row>
    <row r="1026" ht="12.75">
      <c r="A1026" s="16"/>
    </row>
    <row r="1027" ht="12.75">
      <c r="A1027" s="16"/>
    </row>
    <row r="1028" ht="12.75">
      <c r="A1028" s="16"/>
    </row>
    <row r="1029" ht="12.75">
      <c r="A1029" s="16"/>
    </row>
    <row r="1030" ht="12.75">
      <c r="A1030" s="16"/>
    </row>
    <row r="1031" ht="12.75">
      <c r="A1031" s="16"/>
    </row>
    <row r="1032" ht="12.75">
      <c r="A1032" s="16"/>
    </row>
    <row r="1033" ht="12.75">
      <c r="A1033" s="16"/>
    </row>
    <row r="1034" ht="12.75">
      <c r="A1034" s="16"/>
    </row>
    <row r="1035" ht="12.75">
      <c r="A1035" s="16"/>
    </row>
    <row r="1036" ht="12.75">
      <c r="A1036" s="16"/>
    </row>
    <row r="1037" ht="12.75">
      <c r="A1037" s="16"/>
    </row>
    <row r="1038" ht="12.75">
      <c r="A1038" s="16"/>
    </row>
    <row r="1039" ht="12.75">
      <c r="A1039" s="16"/>
    </row>
    <row r="1040" ht="12.75">
      <c r="A1040" s="16"/>
    </row>
    <row r="1041" ht="12.75">
      <c r="A1041" s="16"/>
    </row>
    <row r="1042" ht="12.75">
      <c r="A1042" s="16"/>
    </row>
    <row r="1043" ht="12.75">
      <c r="A1043" s="16"/>
    </row>
    <row r="1044" ht="12.75">
      <c r="A1044" s="16"/>
    </row>
    <row r="1045" ht="12.75">
      <c r="A1045" s="16"/>
    </row>
    <row r="1046" ht="12.75">
      <c r="A1046" s="16"/>
    </row>
    <row r="1047" ht="12.75">
      <c r="A1047" s="16"/>
    </row>
    <row r="1048" ht="12.75">
      <c r="A1048" s="16"/>
    </row>
    <row r="1049" ht="12.75">
      <c r="A1049" s="16"/>
    </row>
    <row r="1050" ht="12.75">
      <c r="A1050" s="16"/>
    </row>
    <row r="1051" ht="12.75">
      <c r="A1051" s="16"/>
    </row>
    <row r="1052" ht="12.75">
      <c r="A1052" s="16"/>
    </row>
    <row r="1053" ht="12.75">
      <c r="A1053" s="16"/>
    </row>
    <row r="1054" ht="12.75">
      <c r="A1054" s="16"/>
    </row>
    <row r="1055" ht="12.75">
      <c r="A1055" s="16"/>
    </row>
    <row r="1056" ht="12.75">
      <c r="A1056" s="16"/>
    </row>
    <row r="1057" ht="12.75">
      <c r="A1057" s="16"/>
    </row>
    <row r="1058" ht="12.75">
      <c r="A1058" s="16"/>
    </row>
    <row r="1059" ht="12.75">
      <c r="A1059" s="16"/>
    </row>
    <row r="1060" ht="12.75">
      <c r="A1060" s="16"/>
    </row>
    <row r="1061" ht="12.75">
      <c r="A1061" s="16"/>
    </row>
    <row r="1062" ht="12.75">
      <c r="A1062" s="16"/>
    </row>
    <row r="1063" ht="12.75">
      <c r="A1063" s="16"/>
    </row>
    <row r="1064" ht="12.75">
      <c r="A1064" s="16"/>
    </row>
    <row r="1065" ht="12.75">
      <c r="A1065" s="16"/>
    </row>
    <row r="1066" ht="12.75">
      <c r="A1066" s="16"/>
    </row>
    <row r="1067" ht="12.75">
      <c r="A1067" s="16"/>
    </row>
    <row r="1068" ht="12.75">
      <c r="A1068" s="16"/>
    </row>
    <row r="1069" ht="12.75">
      <c r="A1069" s="16"/>
    </row>
    <row r="1070" ht="12.75">
      <c r="A1070" s="16"/>
    </row>
    <row r="1071" ht="12.75">
      <c r="A1071" s="16"/>
    </row>
    <row r="1072" ht="12.75">
      <c r="A1072" s="16"/>
    </row>
    <row r="1073" ht="12.75">
      <c r="A1073" s="16"/>
    </row>
    <row r="1074" ht="12.75">
      <c r="A1074" s="16"/>
    </row>
    <row r="1075" ht="12.75">
      <c r="A1075" s="16"/>
    </row>
    <row r="1076" ht="12.75">
      <c r="A1076" s="16"/>
    </row>
    <row r="1077" ht="12.75">
      <c r="A1077" s="16"/>
    </row>
    <row r="1078" ht="12.75">
      <c r="A1078" s="16"/>
    </row>
    <row r="1079" ht="12.75">
      <c r="A1079" s="16"/>
    </row>
    <row r="1080" ht="12.75">
      <c r="A1080" s="16"/>
    </row>
    <row r="1081" ht="12.75">
      <c r="A1081" s="16"/>
    </row>
    <row r="1082" ht="12.75">
      <c r="A1082" s="16"/>
    </row>
    <row r="1083" ht="12.75">
      <c r="A1083" s="16"/>
    </row>
    <row r="1084" ht="12.75">
      <c r="A1084" s="16"/>
    </row>
    <row r="1085" ht="12.75">
      <c r="A1085" s="16"/>
    </row>
    <row r="1086" ht="12.75">
      <c r="A1086" s="16"/>
    </row>
    <row r="1087" ht="12.75">
      <c r="A1087" s="16"/>
    </row>
    <row r="1088" ht="12.75">
      <c r="A1088" s="16"/>
    </row>
    <row r="1089" ht="12.75">
      <c r="A1089" s="16"/>
    </row>
    <row r="1090" ht="12.75">
      <c r="A1090" s="16"/>
    </row>
    <row r="1091" ht="12.75">
      <c r="A1091" s="16"/>
    </row>
    <row r="1092" ht="12.75">
      <c r="A1092" s="16"/>
    </row>
    <row r="1093" ht="12.75">
      <c r="A1093" s="16"/>
    </row>
    <row r="1094" ht="12.75">
      <c r="A1094" s="16"/>
    </row>
    <row r="1095" ht="12.75">
      <c r="A1095" s="16"/>
    </row>
    <row r="1096" ht="12.75">
      <c r="A1096" s="16"/>
    </row>
    <row r="1097" ht="12.75">
      <c r="A1097" s="16"/>
    </row>
    <row r="1098" ht="12.75">
      <c r="A1098" s="16"/>
    </row>
    <row r="1099" ht="12.75">
      <c r="A1099" s="16"/>
    </row>
    <row r="1100" ht="12.75">
      <c r="A1100" s="16"/>
    </row>
    <row r="1101" ht="12.75">
      <c r="A1101" s="16"/>
    </row>
    <row r="1102" ht="12.75">
      <c r="A1102" s="16"/>
    </row>
    <row r="1103" ht="12.75">
      <c r="A1103" s="16"/>
    </row>
    <row r="1104" ht="12.75">
      <c r="A1104" s="16"/>
    </row>
    <row r="1105" ht="12.75">
      <c r="A1105" s="16"/>
    </row>
    <row r="1106" ht="12.75">
      <c r="A1106" s="16"/>
    </row>
    <row r="1107" ht="12.75">
      <c r="A1107" s="16"/>
    </row>
    <row r="1108" ht="12.75">
      <c r="A1108" s="16"/>
    </row>
    <row r="1109" ht="12.75">
      <c r="A1109" s="16"/>
    </row>
    <row r="1110" ht="12.75">
      <c r="A1110" s="16"/>
    </row>
    <row r="1111" ht="12.75">
      <c r="A1111" s="16"/>
    </row>
    <row r="1112" ht="12.75">
      <c r="A1112" s="16"/>
    </row>
    <row r="1113" ht="12.75">
      <c r="A1113" s="16"/>
    </row>
    <row r="1114" ht="12.75">
      <c r="A1114" s="16"/>
    </row>
    <row r="1115" ht="12.75">
      <c r="A1115" s="16"/>
    </row>
    <row r="1116" ht="12.75">
      <c r="A1116" s="16"/>
    </row>
    <row r="1117" ht="12.75">
      <c r="A1117" s="16"/>
    </row>
    <row r="1118" ht="12.75">
      <c r="A1118" s="16"/>
    </row>
    <row r="1119" ht="12.75">
      <c r="A1119" s="16"/>
    </row>
    <row r="1120" ht="12.75">
      <c r="A1120" s="16"/>
    </row>
    <row r="1121" ht="12.75">
      <c r="A1121" s="16"/>
    </row>
    <row r="1122" ht="12.75">
      <c r="A1122" s="16"/>
    </row>
    <row r="1123" ht="12.75">
      <c r="A1123" s="16"/>
    </row>
    <row r="1124" ht="12.75">
      <c r="A1124" s="16"/>
    </row>
    <row r="1125" ht="12.75">
      <c r="A1125" s="16"/>
    </row>
    <row r="1126" ht="12.75">
      <c r="A1126" s="16"/>
    </row>
    <row r="1127" ht="12.75">
      <c r="A1127" s="16"/>
    </row>
    <row r="1128" ht="12.75">
      <c r="A1128" s="16"/>
    </row>
    <row r="1129" ht="12.75">
      <c r="A1129" s="16"/>
    </row>
    <row r="1130" ht="12.75">
      <c r="A1130" s="16"/>
    </row>
    <row r="1131" ht="12.75">
      <c r="A1131" s="16"/>
    </row>
    <row r="1132" ht="12.75">
      <c r="A1132" s="16"/>
    </row>
    <row r="1133" ht="12.75">
      <c r="A1133" s="16"/>
    </row>
    <row r="1134" ht="12.75">
      <c r="A1134" s="16"/>
    </row>
    <row r="1135" ht="12.75">
      <c r="A1135" s="16"/>
    </row>
    <row r="1136" ht="12.75">
      <c r="A1136" s="16"/>
    </row>
    <row r="1137" ht="12.75">
      <c r="A1137" s="16"/>
    </row>
    <row r="1138" ht="12.75">
      <c r="A1138" s="16"/>
    </row>
    <row r="1139" ht="12.75">
      <c r="A1139" s="16"/>
    </row>
    <row r="1140" ht="12.75">
      <c r="A1140" s="16"/>
    </row>
    <row r="1141" ht="12.75">
      <c r="A1141" s="16"/>
    </row>
    <row r="1142" ht="12.75">
      <c r="A1142" s="16"/>
    </row>
    <row r="1143" ht="12.75">
      <c r="A1143" s="16"/>
    </row>
    <row r="1144" ht="12.75">
      <c r="A1144" s="16"/>
    </row>
    <row r="1145" ht="12.75">
      <c r="A1145" s="16"/>
    </row>
    <row r="1146" ht="12.75">
      <c r="A1146" s="16"/>
    </row>
    <row r="1147" ht="12.75">
      <c r="A1147" s="16"/>
    </row>
    <row r="1148" ht="12.75">
      <c r="A1148" s="16"/>
    </row>
    <row r="1149" ht="12.75">
      <c r="A1149" s="16"/>
    </row>
    <row r="1150" ht="12.75">
      <c r="A1150" s="16"/>
    </row>
    <row r="1151" ht="12.75">
      <c r="A1151" s="16"/>
    </row>
    <row r="1152" ht="12.75">
      <c r="A1152" s="16"/>
    </row>
    <row r="1153" ht="12.75">
      <c r="A1153" s="16"/>
    </row>
    <row r="1154" ht="12.75">
      <c r="A1154" s="16"/>
    </row>
    <row r="1155" ht="12.75">
      <c r="A1155" s="16"/>
    </row>
    <row r="1156" ht="12.75">
      <c r="A1156" s="16"/>
    </row>
    <row r="1157" ht="12.75">
      <c r="A1157" s="16"/>
    </row>
    <row r="1158" ht="12.75">
      <c r="A1158" s="16"/>
    </row>
    <row r="1159" ht="12.75">
      <c r="A1159" s="16"/>
    </row>
    <row r="1160" ht="12.75">
      <c r="A1160" s="16"/>
    </row>
    <row r="1161" ht="12.75">
      <c r="A1161" s="16"/>
    </row>
    <row r="1162" ht="12.75">
      <c r="A1162" s="16"/>
    </row>
    <row r="1163" ht="12.75">
      <c r="A1163" s="16"/>
    </row>
    <row r="1164" ht="12.75">
      <c r="A1164" s="16"/>
    </row>
    <row r="1165" ht="12.75">
      <c r="A1165" s="16"/>
    </row>
    <row r="1166" ht="12.75">
      <c r="A1166" s="16"/>
    </row>
    <row r="1167" ht="12.75">
      <c r="A1167" s="16"/>
    </row>
    <row r="1168" ht="12.75">
      <c r="A1168" s="16"/>
    </row>
    <row r="1169" ht="12.75">
      <c r="A1169" s="16"/>
    </row>
    <row r="1170" ht="12.75">
      <c r="A1170" s="16"/>
    </row>
    <row r="1171" ht="12.75">
      <c r="A1171" s="16"/>
    </row>
    <row r="1172" ht="12.75">
      <c r="A1172" s="16"/>
    </row>
    <row r="1173" ht="12.75">
      <c r="A1173" s="16"/>
    </row>
    <row r="1174" ht="12.75">
      <c r="A1174" s="16"/>
    </row>
    <row r="1175" ht="12.75">
      <c r="A1175" s="16"/>
    </row>
    <row r="1176" ht="12.75">
      <c r="A1176" s="16"/>
    </row>
    <row r="1177" ht="12.75">
      <c r="A1177" s="16"/>
    </row>
    <row r="1178" ht="12.75">
      <c r="A1178" s="16"/>
    </row>
    <row r="1179" ht="12.75">
      <c r="A1179" s="16"/>
    </row>
    <row r="1180" ht="12.75">
      <c r="A1180" s="16"/>
    </row>
    <row r="1181" ht="12.75">
      <c r="A1181" s="16"/>
    </row>
    <row r="1182" ht="12.75">
      <c r="A1182" s="16"/>
    </row>
    <row r="1183" ht="12.75">
      <c r="A1183" s="16"/>
    </row>
    <row r="1184" ht="12.75">
      <c r="A1184" s="16"/>
    </row>
    <row r="1185" ht="12.75">
      <c r="A1185" s="16"/>
    </row>
    <row r="1186" ht="12.75">
      <c r="A1186" s="16"/>
    </row>
    <row r="1187" ht="12.75">
      <c r="A1187" s="16"/>
    </row>
    <row r="1188" ht="12.75">
      <c r="A1188" s="16"/>
    </row>
    <row r="1189" ht="12.75">
      <c r="A1189" s="16"/>
    </row>
    <row r="1190" ht="12.75">
      <c r="A1190" s="16"/>
    </row>
    <row r="1191" ht="12.75">
      <c r="A1191" s="16"/>
    </row>
    <row r="1192" ht="12.75">
      <c r="A1192" s="16"/>
    </row>
    <row r="1193" ht="12.75">
      <c r="A1193" s="16"/>
    </row>
    <row r="1194" ht="12.75">
      <c r="A1194" s="16"/>
    </row>
    <row r="1195" ht="12.75">
      <c r="A1195" s="16"/>
    </row>
    <row r="1196" ht="12.75">
      <c r="A1196" s="16"/>
    </row>
    <row r="1197" ht="12.75">
      <c r="A1197" s="16"/>
    </row>
    <row r="1198" ht="12.75">
      <c r="A1198" s="16"/>
    </row>
    <row r="1199" ht="12.75">
      <c r="A1199" s="16"/>
    </row>
    <row r="1200" ht="12.75">
      <c r="A1200" s="16"/>
    </row>
    <row r="1201" ht="12.75">
      <c r="A1201" s="16"/>
    </row>
    <row r="1202" ht="12.75">
      <c r="A1202" s="16"/>
    </row>
    <row r="1203" ht="12.75">
      <c r="A1203" s="16"/>
    </row>
    <row r="1204" ht="12.75">
      <c r="A1204" s="16"/>
    </row>
    <row r="1205" ht="12.75">
      <c r="A1205" s="16"/>
    </row>
    <row r="1206" ht="12.75">
      <c r="A1206" s="16"/>
    </row>
    <row r="1207" ht="12.75">
      <c r="A1207" s="16"/>
    </row>
    <row r="1208" ht="12.75">
      <c r="A1208" s="16"/>
    </row>
    <row r="1209" ht="12.75">
      <c r="A1209" s="16"/>
    </row>
    <row r="1210" ht="12.75">
      <c r="A1210" s="16"/>
    </row>
    <row r="1211" ht="12.75">
      <c r="A1211" s="16"/>
    </row>
    <row r="1212" ht="12.75">
      <c r="A1212" s="16"/>
    </row>
    <row r="1213" ht="12.75">
      <c r="A1213" s="16"/>
    </row>
    <row r="1214" ht="12.75">
      <c r="A1214" s="16"/>
    </row>
    <row r="1215" ht="12.75">
      <c r="A1215" s="16"/>
    </row>
    <row r="1216" ht="12.75">
      <c r="A1216" s="16"/>
    </row>
    <row r="1217" ht="12.75">
      <c r="A1217" s="16"/>
    </row>
    <row r="1218" ht="12.75">
      <c r="A1218" s="16"/>
    </row>
    <row r="1219" ht="12.75">
      <c r="A1219" s="16"/>
    </row>
    <row r="1220" ht="12.75">
      <c r="A1220" s="16"/>
    </row>
    <row r="1221" ht="12.75">
      <c r="A1221" s="16"/>
    </row>
    <row r="1222" ht="12.75">
      <c r="A1222" s="16"/>
    </row>
    <row r="1223" ht="12.75">
      <c r="A1223" s="16"/>
    </row>
    <row r="1224" ht="12.75">
      <c r="A1224" s="16"/>
    </row>
    <row r="1225" ht="12.75">
      <c r="A1225" s="16"/>
    </row>
    <row r="1226" ht="12.75">
      <c r="A1226" s="16"/>
    </row>
    <row r="1227" ht="12.75">
      <c r="A1227" s="16"/>
    </row>
    <row r="1228" ht="12.75">
      <c r="A1228" s="16"/>
    </row>
    <row r="1229" ht="12.75">
      <c r="A1229" s="16"/>
    </row>
    <row r="1230" ht="12.75">
      <c r="A1230" s="16"/>
    </row>
    <row r="1231" ht="12.75">
      <c r="A1231" s="16"/>
    </row>
    <row r="1232" ht="12.75">
      <c r="A1232" s="16"/>
    </row>
    <row r="1233" ht="12.75">
      <c r="A1233" s="16"/>
    </row>
    <row r="1234" ht="12.75">
      <c r="A1234" s="16"/>
    </row>
    <row r="1235" ht="12.75">
      <c r="A1235" s="16"/>
    </row>
    <row r="1236" ht="12.75">
      <c r="A1236" s="16"/>
    </row>
    <row r="1237" ht="12.75">
      <c r="A1237" s="16"/>
    </row>
    <row r="1238" ht="12.75">
      <c r="A1238" s="16"/>
    </row>
    <row r="1239" ht="12.75">
      <c r="A1239" s="16"/>
    </row>
    <row r="1240" ht="12.75">
      <c r="A1240" s="16"/>
    </row>
    <row r="1241" ht="12.75">
      <c r="A1241" s="16"/>
    </row>
    <row r="1242" ht="12.75">
      <c r="A1242" s="16"/>
    </row>
    <row r="1243" ht="12.75">
      <c r="A1243" s="16"/>
    </row>
    <row r="1244" ht="12.75">
      <c r="A1244" s="16"/>
    </row>
    <row r="1245" ht="12.75">
      <c r="A1245" s="16"/>
    </row>
    <row r="1246" ht="12.75">
      <c r="A1246" s="16"/>
    </row>
    <row r="1247" ht="12.75">
      <c r="A1247" s="16"/>
    </row>
    <row r="1248" ht="12.75">
      <c r="A1248" s="16"/>
    </row>
    <row r="1249" ht="12.75">
      <c r="A1249" s="16"/>
    </row>
    <row r="1250" ht="12.75">
      <c r="A1250" s="16"/>
    </row>
    <row r="1251" ht="12.75">
      <c r="A1251" s="16"/>
    </row>
    <row r="1252" ht="12.75">
      <c r="A1252" s="16"/>
    </row>
    <row r="1253" ht="12.75">
      <c r="A1253" s="16"/>
    </row>
    <row r="1254" ht="12.75">
      <c r="A1254" s="16"/>
    </row>
    <row r="1255" ht="12.75">
      <c r="A1255" s="16"/>
    </row>
    <row r="1256" ht="12.75">
      <c r="A1256" s="16"/>
    </row>
    <row r="1257" ht="12.75">
      <c r="A1257" s="16"/>
    </row>
    <row r="1258" ht="12.75">
      <c r="A1258" s="16"/>
    </row>
    <row r="1259" ht="12.75">
      <c r="A1259" s="16"/>
    </row>
    <row r="1260" ht="12.75">
      <c r="A1260" s="16"/>
    </row>
    <row r="1261" ht="12.75">
      <c r="A1261" s="16"/>
    </row>
    <row r="1262" ht="12.75">
      <c r="A1262" s="16"/>
    </row>
    <row r="1263" ht="12.75">
      <c r="A1263" s="16"/>
    </row>
    <row r="1264" ht="12.75">
      <c r="A1264" s="16"/>
    </row>
    <row r="1265" ht="12.75">
      <c r="A1265" s="16"/>
    </row>
    <row r="1266" ht="12.75">
      <c r="A1266" s="16"/>
    </row>
    <row r="1267" ht="12.75">
      <c r="A1267" s="16"/>
    </row>
    <row r="1268" ht="12.75">
      <c r="A1268" s="16"/>
    </row>
    <row r="1269" ht="12.75">
      <c r="A1269" s="16"/>
    </row>
    <row r="1270" ht="12.75">
      <c r="A1270" s="16"/>
    </row>
    <row r="1271" ht="12.75">
      <c r="A1271" s="16"/>
    </row>
    <row r="1272" ht="12.75">
      <c r="A1272" s="16"/>
    </row>
    <row r="1273" ht="12.75">
      <c r="A1273" s="16"/>
    </row>
    <row r="1274" ht="12.75">
      <c r="A1274" s="16"/>
    </row>
    <row r="1275" ht="12.75">
      <c r="A1275" s="16"/>
    </row>
    <row r="1276" ht="12.75">
      <c r="A1276" s="16"/>
    </row>
    <row r="1277" ht="12.75">
      <c r="A1277" s="16"/>
    </row>
    <row r="1278" ht="12.75">
      <c r="A1278" s="16"/>
    </row>
    <row r="1279" ht="12.75">
      <c r="A1279" s="16"/>
    </row>
    <row r="1280" ht="12.75">
      <c r="A1280" s="16"/>
    </row>
    <row r="1281" ht="12.75">
      <c r="A1281" s="16"/>
    </row>
    <row r="1282" ht="12.75">
      <c r="A1282" s="16"/>
    </row>
    <row r="1283" ht="12.75">
      <c r="A1283" s="16"/>
    </row>
    <row r="1284" ht="12.75">
      <c r="A1284" s="16"/>
    </row>
    <row r="1285" ht="12.75">
      <c r="A1285" s="16"/>
    </row>
    <row r="1286" ht="12.75">
      <c r="A1286" s="16"/>
    </row>
    <row r="1287" ht="12.75">
      <c r="A1287" s="16"/>
    </row>
    <row r="1288" ht="12.75">
      <c r="A1288" s="16"/>
    </row>
    <row r="1289" ht="12.75">
      <c r="A1289" s="16"/>
    </row>
    <row r="1290" ht="12.75">
      <c r="A1290" s="16"/>
    </row>
    <row r="1291" ht="12.75">
      <c r="A1291" s="16"/>
    </row>
    <row r="1292" ht="12.75">
      <c r="A1292" s="16"/>
    </row>
    <row r="1293" ht="12.75">
      <c r="A1293" s="16"/>
    </row>
    <row r="1294" ht="12.75">
      <c r="A1294" s="16"/>
    </row>
    <row r="1295" ht="12.75">
      <c r="A1295" s="16"/>
    </row>
    <row r="1296" ht="12.75">
      <c r="A1296" s="16"/>
    </row>
    <row r="1297" ht="12.75">
      <c r="A1297" s="16"/>
    </row>
    <row r="1298" ht="12.75">
      <c r="A1298" s="16"/>
    </row>
    <row r="1299" ht="12.75">
      <c r="A1299" s="16"/>
    </row>
    <row r="1300" ht="12.75">
      <c r="A1300" s="16"/>
    </row>
    <row r="1301" ht="12.75">
      <c r="A1301" s="16"/>
    </row>
    <row r="1302" ht="12.75">
      <c r="A1302" s="16"/>
    </row>
    <row r="1303" ht="12.75">
      <c r="A1303" s="16"/>
    </row>
    <row r="1304" ht="12.75">
      <c r="A1304" s="16"/>
    </row>
    <row r="1305" ht="12.75">
      <c r="A1305" s="16"/>
    </row>
    <row r="1306" ht="12.75">
      <c r="A1306" s="16"/>
    </row>
    <row r="1307" ht="12.75">
      <c r="A1307" s="16"/>
    </row>
    <row r="1308" ht="12.75">
      <c r="A1308" s="16"/>
    </row>
    <row r="1309" ht="12.75">
      <c r="A1309" s="16"/>
    </row>
    <row r="1310" ht="12.75">
      <c r="A1310" s="16"/>
    </row>
    <row r="1311" ht="12.75">
      <c r="A1311" s="16"/>
    </row>
    <row r="1312" ht="12.75">
      <c r="A1312" s="16"/>
    </row>
    <row r="1313" ht="12.75">
      <c r="A1313" s="16"/>
    </row>
    <row r="1314" ht="12.75">
      <c r="A1314" s="16"/>
    </row>
    <row r="1315" ht="12.75">
      <c r="A1315" s="16"/>
    </row>
    <row r="1316" ht="12.75">
      <c r="A1316" s="16"/>
    </row>
    <row r="1317" ht="12.75">
      <c r="A1317" s="16"/>
    </row>
    <row r="1318" ht="12.75">
      <c r="A1318" s="16"/>
    </row>
    <row r="1319" ht="12.75">
      <c r="A1319" s="16"/>
    </row>
    <row r="1320" ht="12.75">
      <c r="A1320" s="16"/>
    </row>
    <row r="1321" ht="12.75">
      <c r="A1321" s="16"/>
    </row>
    <row r="1322" ht="12.75">
      <c r="A1322" s="16"/>
    </row>
    <row r="1323" ht="12.75">
      <c r="A1323" s="16"/>
    </row>
    <row r="1324" ht="12.75">
      <c r="A1324" s="16"/>
    </row>
    <row r="1325" ht="12.75">
      <c r="A1325" s="16"/>
    </row>
    <row r="1326" ht="12.75">
      <c r="A1326" s="16"/>
    </row>
    <row r="1327" ht="12.75">
      <c r="A1327" s="16"/>
    </row>
    <row r="1328" ht="12.75">
      <c r="A1328" s="16"/>
    </row>
    <row r="1329" ht="12.75">
      <c r="A1329" s="16"/>
    </row>
    <row r="1330" ht="12.75">
      <c r="A1330" s="16"/>
    </row>
    <row r="1331" ht="12.75">
      <c r="A1331" s="16"/>
    </row>
    <row r="1332" ht="12.75">
      <c r="A1332" s="16"/>
    </row>
    <row r="1333" ht="12.75">
      <c r="A1333" s="16"/>
    </row>
    <row r="1334" ht="12.75">
      <c r="A1334" s="16"/>
    </row>
    <row r="1335" ht="12.75">
      <c r="A1335" s="16"/>
    </row>
    <row r="1336" ht="12.75">
      <c r="A1336" s="16"/>
    </row>
    <row r="1337" ht="12.75">
      <c r="A1337" s="16"/>
    </row>
    <row r="1338" ht="12.75">
      <c r="A1338" s="16"/>
    </row>
    <row r="1339" ht="12.75">
      <c r="A1339" s="16"/>
    </row>
    <row r="1340" ht="12.75">
      <c r="A1340" s="16"/>
    </row>
    <row r="1341" ht="12.75">
      <c r="A1341" s="16"/>
    </row>
    <row r="1342" ht="12.75">
      <c r="A1342" s="16"/>
    </row>
    <row r="1343" ht="12.75">
      <c r="A1343" s="16"/>
    </row>
    <row r="1344" ht="12.75">
      <c r="A1344" s="16"/>
    </row>
    <row r="1345" ht="12.75">
      <c r="A1345" s="16"/>
    </row>
    <row r="1346" ht="12.75">
      <c r="A1346" s="16"/>
    </row>
    <row r="1347" ht="12.75">
      <c r="A1347" s="16"/>
    </row>
    <row r="1348" ht="12.75">
      <c r="A1348" s="16"/>
    </row>
    <row r="1349" ht="12.75">
      <c r="A1349" s="16"/>
    </row>
    <row r="1350" ht="12.75">
      <c r="A1350" s="16"/>
    </row>
    <row r="1351" ht="12.75">
      <c r="A1351" s="16"/>
    </row>
    <row r="1352" ht="12.75">
      <c r="A1352" s="16"/>
    </row>
    <row r="1353" ht="12.75">
      <c r="A1353" s="16"/>
    </row>
    <row r="1354" ht="12.75">
      <c r="A1354" s="16"/>
    </row>
    <row r="1355" ht="12.75">
      <c r="A1355" s="16"/>
    </row>
    <row r="1356" ht="12.75">
      <c r="A1356" s="16"/>
    </row>
    <row r="1357" ht="12.75">
      <c r="A1357" s="16"/>
    </row>
    <row r="1358" ht="12.75">
      <c r="A1358" s="16"/>
    </row>
    <row r="1359" ht="12.75">
      <c r="A1359" s="16"/>
    </row>
    <row r="1360" ht="12.75">
      <c r="A1360" s="16"/>
    </row>
    <row r="1361" ht="12.75">
      <c r="A1361" s="16"/>
    </row>
    <row r="1362" ht="12.75">
      <c r="A1362" s="16"/>
    </row>
    <row r="1363" ht="12.75">
      <c r="A1363" s="16"/>
    </row>
    <row r="1364" ht="12.75">
      <c r="A1364" s="16"/>
    </row>
    <row r="1365" ht="12.75">
      <c r="A1365" s="16"/>
    </row>
    <row r="1366" ht="12.75">
      <c r="A1366" s="16"/>
    </row>
    <row r="1367" ht="12.75">
      <c r="A1367" s="16"/>
    </row>
    <row r="1368" ht="12.75">
      <c r="A1368" s="16"/>
    </row>
    <row r="1369" ht="12.75">
      <c r="A1369" s="16"/>
    </row>
    <row r="1370" ht="12.75">
      <c r="A1370" s="16"/>
    </row>
    <row r="1371" ht="12.75">
      <c r="A1371" s="16"/>
    </row>
    <row r="1372" ht="12.75">
      <c r="A1372" s="16"/>
    </row>
    <row r="1373" ht="12.75">
      <c r="A1373" s="16"/>
    </row>
    <row r="1374" ht="12.75">
      <c r="A1374" s="16"/>
    </row>
    <row r="1375" ht="12.75">
      <c r="A1375" s="16"/>
    </row>
    <row r="1376" ht="12.75">
      <c r="A1376" s="16"/>
    </row>
    <row r="1377" ht="12.75">
      <c r="A1377" s="16"/>
    </row>
    <row r="1378" ht="12.75">
      <c r="A1378" s="16"/>
    </row>
    <row r="1379" ht="12.75">
      <c r="A1379" s="16"/>
    </row>
    <row r="1380" ht="12.75">
      <c r="A1380" s="16"/>
    </row>
    <row r="1381" ht="12.75">
      <c r="A1381" s="16"/>
    </row>
    <row r="1382" ht="12.75">
      <c r="A1382" s="16"/>
    </row>
    <row r="1383" ht="12.75">
      <c r="A1383" s="16"/>
    </row>
    <row r="1384" ht="12.75">
      <c r="A1384" s="16"/>
    </row>
    <row r="1385" ht="12.75">
      <c r="A1385" s="16"/>
    </row>
    <row r="1386" ht="12.75">
      <c r="A1386" s="16"/>
    </row>
    <row r="1387" ht="12.75">
      <c r="A1387" s="16"/>
    </row>
    <row r="1388" ht="12.75">
      <c r="A1388" s="16"/>
    </row>
    <row r="1389" ht="12.75">
      <c r="A1389" s="16"/>
    </row>
    <row r="1390" ht="12.75">
      <c r="A1390" s="16"/>
    </row>
    <row r="1391" ht="12.75">
      <c r="A1391" s="16"/>
    </row>
    <row r="1392" ht="12.75">
      <c r="A1392" s="16"/>
    </row>
    <row r="1393" ht="12.75">
      <c r="A1393" s="16"/>
    </row>
    <row r="1394" ht="12.75">
      <c r="A1394" s="16"/>
    </row>
    <row r="1395" ht="12.75">
      <c r="A1395" s="16"/>
    </row>
    <row r="1396" ht="12.75">
      <c r="A1396" s="16"/>
    </row>
    <row r="1397" ht="12.75">
      <c r="A1397" s="16"/>
    </row>
    <row r="1398" ht="12.75">
      <c r="A1398" s="16"/>
    </row>
    <row r="1399" ht="12.75">
      <c r="A1399" s="16"/>
    </row>
    <row r="1400" ht="12.75">
      <c r="A1400" s="16"/>
    </row>
    <row r="1401" ht="12.75">
      <c r="A1401" s="16"/>
    </row>
    <row r="1402" ht="12.75">
      <c r="A1402" s="16"/>
    </row>
    <row r="1403" ht="12.75">
      <c r="A1403" s="16"/>
    </row>
    <row r="1404" ht="12.75">
      <c r="A1404" s="16"/>
    </row>
    <row r="1405" ht="12.75">
      <c r="A1405" s="16"/>
    </row>
    <row r="1406" ht="12.75">
      <c r="A1406" s="16"/>
    </row>
    <row r="1407" ht="12.75">
      <c r="A1407" s="16"/>
    </row>
    <row r="1408" ht="12.75">
      <c r="A1408" s="16"/>
    </row>
    <row r="1409" ht="12.75">
      <c r="A1409" s="16"/>
    </row>
    <row r="1410" ht="12.75">
      <c r="A1410" s="16"/>
    </row>
    <row r="1411" ht="12.75">
      <c r="A1411" s="16"/>
    </row>
    <row r="1412" ht="12.75">
      <c r="A1412" s="16"/>
    </row>
    <row r="1413" ht="12.75">
      <c r="A1413" s="16"/>
    </row>
    <row r="1414" ht="12.75">
      <c r="A1414" s="16"/>
    </row>
    <row r="1415" ht="12.75">
      <c r="A1415" s="16"/>
    </row>
    <row r="1416" ht="12.75">
      <c r="A1416" s="16"/>
    </row>
    <row r="1417" ht="12.75">
      <c r="A1417" s="16"/>
    </row>
    <row r="1418" ht="12.75">
      <c r="A1418" s="16"/>
    </row>
    <row r="1419" ht="12.75">
      <c r="A1419" s="16"/>
    </row>
    <row r="1420" ht="12.75">
      <c r="A1420" s="16"/>
    </row>
    <row r="1421" ht="12.75">
      <c r="A1421" s="16"/>
    </row>
    <row r="1422" ht="12.75">
      <c r="A1422" s="16"/>
    </row>
    <row r="1423" ht="12.75">
      <c r="A1423" s="16"/>
    </row>
    <row r="1424" ht="12.75">
      <c r="A1424" s="16"/>
    </row>
    <row r="1425" ht="12.75">
      <c r="A1425" s="16"/>
    </row>
    <row r="1426" ht="12.75">
      <c r="A1426" s="16"/>
    </row>
    <row r="1427" ht="12.75">
      <c r="A1427" s="16"/>
    </row>
    <row r="1428" ht="12.75">
      <c r="A1428" s="16"/>
    </row>
    <row r="1429" ht="12.75">
      <c r="A1429" s="16"/>
    </row>
    <row r="1430" ht="12.75">
      <c r="A1430" s="16"/>
    </row>
    <row r="1431" ht="12.75">
      <c r="A1431" s="16"/>
    </row>
    <row r="1432" ht="12.75">
      <c r="A1432" s="16"/>
    </row>
    <row r="1433" ht="12.75">
      <c r="A1433" s="16"/>
    </row>
    <row r="1434" ht="12.75">
      <c r="A1434" s="16"/>
    </row>
    <row r="1435" ht="12.75">
      <c r="A1435" s="16"/>
    </row>
    <row r="1436" ht="12.75">
      <c r="A1436" s="16"/>
    </row>
    <row r="1437" ht="12.75">
      <c r="A1437" s="16"/>
    </row>
    <row r="1438" ht="12.75">
      <c r="A1438" s="16"/>
    </row>
    <row r="1439" ht="12.75">
      <c r="A1439" s="16"/>
    </row>
    <row r="1440" ht="12.75">
      <c r="A1440" s="16"/>
    </row>
    <row r="1441" ht="12.75">
      <c r="A1441" s="16"/>
    </row>
    <row r="1442" ht="12.75">
      <c r="A1442" s="16"/>
    </row>
    <row r="1443" ht="12.75">
      <c r="A1443" s="16"/>
    </row>
    <row r="1444" ht="12.75">
      <c r="A1444" s="16"/>
    </row>
    <row r="1445" ht="12.75">
      <c r="A1445" s="16"/>
    </row>
    <row r="1446" ht="12.75">
      <c r="A1446" s="16"/>
    </row>
    <row r="1447" ht="12.75">
      <c r="A1447" s="16"/>
    </row>
    <row r="1448" ht="12.75">
      <c r="A1448" s="16"/>
    </row>
    <row r="1449" ht="12.75">
      <c r="A1449" s="16"/>
    </row>
    <row r="1450" ht="12.75">
      <c r="A1450" s="16"/>
    </row>
    <row r="1451" ht="12.75">
      <c r="A1451" s="16"/>
    </row>
    <row r="1452" ht="12.75">
      <c r="A1452" s="16"/>
    </row>
    <row r="1453" ht="12.75">
      <c r="A1453" s="16"/>
    </row>
    <row r="1454" ht="12.75">
      <c r="A1454" s="16"/>
    </row>
    <row r="1455" ht="12.75">
      <c r="A1455" s="16"/>
    </row>
    <row r="1456" ht="12.75">
      <c r="A1456" s="16"/>
    </row>
    <row r="1457" ht="12.75">
      <c r="A1457" s="16"/>
    </row>
    <row r="1458" ht="12.75">
      <c r="A1458" s="16"/>
    </row>
    <row r="1459" ht="12.75">
      <c r="A1459" s="16"/>
    </row>
    <row r="1460" ht="12.75">
      <c r="A1460" s="16"/>
    </row>
    <row r="1461" ht="12.75">
      <c r="A1461" s="16"/>
    </row>
    <row r="1462" ht="12.75">
      <c r="A1462" s="16"/>
    </row>
    <row r="1463" ht="12.75">
      <c r="A1463" s="16"/>
    </row>
    <row r="1464" ht="12.75">
      <c r="A1464" s="16"/>
    </row>
    <row r="1465" ht="12.75">
      <c r="A1465" s="16"/>
    </row>
    <row r="1466" ht="12.75">
      <c r="A1466" s="16"/>
    </row>
    <row r="1467" ht="12.75">
      <c r="A1467" s="16"/>
    </row>
    <row r="1468" ht="12.75">
      <c r="A1468" s="16"/>
    </row>
    <row r="1469" ht="12.75">
      <c r="A1469" s="16"/>
    </row>
    <row r="1470" ht="12.75">
      <c r="A1470" s="16"/>
    </row>
    <row r="1471" ht="12.75">
      <c r="A1471" s="16"/>
    </row>
    <row r="1472" ht="12.75">
      <c r="A1472" s="16"/>
    </row>
    <row r="1473" ht="12.75">
      <c r="A1473" s="16"/>
    </row>
    <row r="1474" ht="12.75">
      <c r="A1474" s="16"/>
    </row>
    <row r="1475" ht="12.75">
      <c r="A1475" s="16"/>
    </row>
    <row r="1476" ht="12.75">
      <c r="A1476" s="16"/>
    </row>
    <row r="1477" ht="12.75">
      <c r="A1477" s="16"/>
    </row>
    <row r="1478" ht="12.75">
      <c r="A1478" s="16"/>
    </row>
    <row r="1479" ht="12.75">
      <c r="A1479" s="16"/>
    </row>
    <row r="1480" ht="12.75">
      <c r="A1480" s="16"/>
    </row>
    <row r="1481" ht="12.75">
      <c r="A1481" s="16"/>
    </row>
    <row r="1482" ht="12.75">
      <c r="A1482" s="16"/>
    </row>
    <row r="1483" ht="12.75">
      <c r="A1483" s="16"/>
    </row>
    <row r="1484" ht="12.75">
      <c r="A1484" s="16"/>
    </row>
    <row r="1485" ht="12.75">
      <c r="A1485" s="16"/>
    </row>
    <row r="1486" ht="12.75">
      <c r="A1486" s="16"/>
    </row>
    <row r="1487" ht="12.75">
      <c r="A1487" s="16"/>
    </row>
    <row r="1488" ht="12.75">
      <c r="A1488" s="16"/>
    </row>
    <row r="1489" ht="12.75">
      <c r="A1489" s="16"/>
    </row>
    <row r="1490" ht="12.75">
      <c r="A1490" s="16"/>
    </row>
    <row r="1491" ht="12.75">
      <c r="A1491" s="16"/>
    </row>
    <row r="1492" ht="12.75">
      <c r="A1492" s="16"/>
    </row>
    <row r="1493" ht="12.75">
      <c r="A1493" s="16"/>
    </row>
    <row r="1494" ht="12.75">
      <c r="A1494" s="16"/>
    </row>
    <row r="1495" ht="12.75">
      <c r="A1495" s="16"/>
    </row>
    <row r="1496" ht="12.75">
      <c r="A1496" s="16"/>
    </row>
    <row r="1497" ht="12.75">
      <c r="A1497" s="16"/>
    </row>
    <row r="1498" ht="12.75">
      <c r="A1498" s="16"/>
    </row>
    <row r="1499" ht="12.75">
      <c r="A1499" s="16"/>
    </row>
    <row r="1500" ht="12.75">
      <c r="A1500" s="16"/>
    </row>
    <row r="1501" ht="12.75">
      <c r="A1501" s="16"/>
    </row>
    <row r="1502" ht="12.75">
      <c r="A1502" s="16"/>
    </row>
    <row r="1503" ht="12.75">
      <c r="A1503" s="16"/>
    </row>
    <row r="1504" ht="12.75">
      <c r="A1504" s="16"/>
    </row>
    <row r="1505" ht="12.75">
      <c r="A1505" s="16"/>
    </row>
    <row r="1506" ht="12.75">
      <c r="A1506" s="16"/>
    </row>
    <row r="1507" ht="12.75">
      <c r="A1507" s="16"/>
    </row>
    <row r="1508" ht="12.75">
      <c r="A1508" s="16"/>
    </row>
    <row r="1509" ht="12.75">
      <c r="A1509" s="16"/>
    </row>
    <row r="1510" ht="12.75">
      <c r="A1510" s="16"/>
    </row>
    <row r="1511" ht="12.75">
      <c r="A1511" s="16"/>
    </row>
    <row r="1512" ht="12.75">
      <c r="A1512" s="16"/>
    </row>
    <row r="1513" ht="12.75">
      <c r="A1513" s="16"/>
    </row>
    <row r="1514" ht="12.75">
      <c r="A1514" s="16"/>
    </row>
    <row r="1515" ht="12.75">
      <c r="A1515" s="16"/>
    </row>
    <row r="1516" ht="12.75">
      <c r="A1516" s="16"/>
    </row>
    <row r="1517" ht="12.75">
      <c r="A1517" s="16"/>
    </row>
    <row r="1518" ht="12.75">
      <c r="A1518" s="16"/>
    </row>
    <row r="1519" ht="12.75">
      <c r="A1519" s="16"/>
    </row>
    <row r="1520" ht="12.75">
      <c r="A1520" s="16"/>
    </row>
    <row r="1521" ht="12.75">
      <c r="A1521" s="16"/>
    </row>
    <row r="1522" ht="12.75">
      <c r="A1522" s="16"/>
    </row>
    <row r="1523" ht="12.75">
      <c r="A1523" s="16"/>
    </row>
    <row r="1524" ht="12.75">
      <c r="A1524" s="16"/>
    </row>
    <row r="1525" ht="12.75">
      <c r="A1525" s="16"/>
    </row>
    <row r="1526" ht="12.75">
      <c r="A1526" s="16"/>
    </row>
    <row r="1527" ht="12.75">
      <c r="A1527" s="16"/>
    </row>
    <row r="1528" ht="12.75">
      <c r="A1528" s="16"/>
    </row>
    <row r="1529" ht="12.75">
      <c r="A1529" s="16"/>
    </row>
    <row r="1530" ht="12.75">
      <c r="A1530" s="16"/>
    </row>
    <row r="1531" ht="12.75">
      <c r="A1531" s="16"/>
    </row>
    <row r="1532" ht="12.75">
      <c r="A1532" s="16"/>
    </row>
    <row r="1533" ht="12.75">
      <c r="A1533" s="16"/>
    </row>
    <row r="1534" ht="12.75">
      <c r="A1534" s="16"/>
    </row>
    <row r="1535" ht="12.75">
      <c r="A1535" s="16"/>
    </row>
    <row r="1536" ht="12.75">
      <c r="A1536" s="16"/>
    </row>
    <row r="1537" ht="12.75">
      <c r="A1537" s="16"/>
    </row>
    <row r="1538" ht="12.75">
      <c r="A1538" s="16"/>
    </row>
    <row r="1539" ht="12.75">
      <c r="A1539" s="16"/>
    </row>
    <row r="1540" ht="12.75">
      <c r="A1540" s="16"/>
    </row>
    <row r="1541" ht="12.75">
      <c r="A1541" s="16"/>
    </row>
    <row r="1542" ht="12.75">
      <c r="A1542" s="16"/>
    </row>
    <row r="1543" ht="12.75">
      <c r="A1543" s="16"/>
    </row>
    <row r="1544" ht="12.75">
      <c r="A1544" s="16"/>
    </row>
    <row r="1545" ht="12.75">
      <c r="A1545" s="16"/>
    </row>
    <row r="1546" ht="12.75">
      <c r="A1546" s="16"/>
    </row>
    <row r="1547" ht="12.75">
      <c r="A1547" s="16"/>
    </row>
    <row r="1548" ht="12.75">
      <c r="A1548" s="16"/>
    </row>
    <row r="1549" ht="12.75">
      <c r="A1549" s="16"/>
    </row>
    <row r="1550" ht="12.75">
      <c r="A1550" s="16"/>
    </row>
    <row r="1551" ht="12.75">
      <c r="A1551" s="16"/>
    </row>
    <row r="1552" ht="12.75">
      <c r="A1552" s="16"/>
    </row>
    <row r="1553" ht="12.75">
      <c r="A1553" s="16"/>
    </row>
    <row r="1554" ht="12.75">
      <c r="A1554" s="16"/>
    </row>
    <row r="1555" ht="12.75">
      <c r="A1555" s="16"/>
    </row>
    <row r="1556" ht="12.75">
      <c r="A1556" s="16"/>
    </row>
    <row r="1557" ht="12.75">
      <c r="A1557" s="16"/>
    </row>
    <row r="1558" ht="12.75">
      <c r="A1558" s="16"/>
    </row>
    <row r="1559" ht="12.75">
      <c r="A1559" s="16"/>
    </row>
    <row r="1560" ht="12.75">
      <c r="A1560" s="16"/>
    </row>
    <row r="1561" ht="12.75">
      <c r="A1561" s="16"/>
    </row>
    <row r="1562" ht="12.75">
      <c r="A1562" s="16"/>
    </row>
    <row r="1563" ht="12.75">
      <c r="A1563" s="16"/>
    </row>
    <row r="1564" ht="12.75">
      <c r="A1564" s="16"/>
    </row>
    <row r="1565" ht="12.75">
      <c r="A1565" s="16"/>
    </row>
    <row r="1566" ht="12.75">
      <c r="A1566" s="16"/>
    </row>
    <row r="1567" ht="12.75">
      <c r="A1567" s="16"/>
    </row>
    <row r="1568" ht="12.75">
      <c r="A1568" s="16"/>
    </row>
    <row r="1569" ht="12.75">
      <c r="A1569" s="16"/>
    </row>
    <row r="1570" ht="12.75">
      <c r="A1570" s="16"/>
    </row>
    <row r="1571" ht="12.75">
      <c r="A1571" s="16"/>
    </row>
    <row r="1572" ht="12.75">
      <c r="A1572" s="16"/>
    </row>
    <row r="1573" ht="12.75">
      <c r="A1573" s="16"/>
    </row>
    <row r="1574" ht="12.75">
      <c r="A1574" s="16"/>
    </row>
    <row r="1575" ht="12.75">
      <c r="A1575" s="16"/>
    </row>
    <row r="1576" ht="12.75">
      <c r="A1576" s="16"/>
    </row>
    <row r="1577" ht="12.75">
      <c r="A1577" s="16"/>
    </row>
    <row r="1578" ht="12.75">
      <c r="A1578" s="16"/>
    </row>
    <row r="1579" ht="12.75">
      <c r="A1579" s="16"/>
    </row>
    <row r="1580" ht="12.75">
      <c r="A1580" s="16"/>
    </row>
    <row r="1581" ht="12.75">
      <c r="A1581" s="16"/>
    </row>
    <row r="1582" ht="12.75">
      <c r="A1582" s="16"/>
    </row>
    <row r="1583" ht="12.75">
      <c r="A1583" s="16"/>
    </row>
    <row r="1584" ht="12.75">
      <c r="A1584" s="16"/>
    </row>
    <row r="1585" ht="12.75">
      <c r="A1585" s="16"/>
    </row>
    <row r="1586" ht="12.75">
      <c r="A1586" s="16"/>
    </row>
    <row r="1587" ht="12.75">
      <c r="A1587" s="16"/>
    </row>
    <row r="1588" ht="12.75">
      <c r="A1588" s="16"/>
    </row>
    <row r="1589" ht="12.75">
      <c r="A1589" s="16"/>
    </row>
    <row r="1590" ht="12.75">
      <c r="A1590" s="16"/>
    </row>
    <row r="1591" ht="12.75">
      <c r="A1591" s="16"/>
    </row>
    <row r="1592" ht="12.75">
      <c r="A1592" s="16"/>
    </row>
    <row r="1593" ht="12.75">
      <c r="A1593" s="16"/>
    </row>
    <row r="1594" ht="12.75">
      <c r="A1594" s="16"/>
    </row>
    <row r="1595" ht="12.75">
      <c r="A1595" s="16"/>
    </row>
    <row r="1596" ht="12.75">
      <c r="A1596" s="16"/>
    </row>
    <row r="1597" ht="12.75">
      <c r="A1597" s="16"/>
    </row>
    <row r="1598" ht="12.75">
      <c r="A1598" s="16"/>
    </row>
    <row r="1599" ht="12.75">
      <c r="A1599" s="16"/>
    </row>
    <row r="1600" ht="12.75">
      <c r="A1600" s="16"/>
    </row>
    <row r="1601" ht="12.75">
      <c r="A1601" s="16"/>
    </row>
    <row r="1602" ht="12.75">
      <c r="A1602" s="16"/>
    </row>
    <row r="1603" ht="12.75">
      <c r="A1603" s="16"/>
    </row>
    <row r="1604" ht="12.75">
      <c r="A1604" s="16"/>
    </row>
    <row r="1605" ht="12.75">
      <c r="A1605" s="16"/>
    </row>
    <row r="1606" ht="12.75">
      <c r="A1606" s="16"/>
    </row>
    <row r="1607" ht="12.75">
      <c r="A1607" s="16"/>
    </row>
    <row r="1608" ht="12.75">
      <c r="A1608" s="16"/>
    </row>
    <row r="1609" ht="12.75">
      <c r="A1609" s="16"/>
    </row>
    <row r="1610" ht="12.75">
      <c r="A1610" s="16"/>
    </row>
    <row r="1611" ht="12.75">
      <c r="A1611" s="16"/>
    </row>
    <row r="1612" ht="12.75">
      <c r="A1612" s="16"/>
    </row>
    <row r="1613" ht="12.75">
      <c r="A1613" s="16"/>
    </row>
    <row r="1614" ht="12.75">
      <c r="A1614" s="16"/>
    </row>
    <row r="1615" ht="12.75">
      <c r="A1615" s="16"/>
    </row>
    <row r="1616" ht="12.75">
      <c r="A1616" s="16"/>
    </row>
    <row r="1617" ht="12.75">
      <c r="A1617" s="16"/>
    </row>
    <row r="1618" ht="12.75">
      <c r="A1618" s="16"/>
    </row>
    <row r="1619" ht="12.75">
      <c r="A1619" s="16"/>
    </row>
    <row r="1620" ht="12.75">
      <c r="A1620" s="16"/>
    </row>
    <row r="1621" ht="12.75">
      <c r="A1621" s="16"/>
    </row>
    <row r="1622" ht="12.75">
      <c r="A1622" s="16"/>
    </row>
    <row r="1623" ht="12.75">
      <c r="A1623" s="16"/>
    </row>
    <row r="1624" ht="12.75">
      <c r="A1624" s="16"/>
    </row>
    <row r="1625" ht="12.75">
      <c r="A1625" s="16"/>
    </row>
    <row r="1626" ht="12.75">
      <c r="A1626" s="16"/>
    </row>
    <row r="1627" ht="12.75">
      <c r="A1627" s="16"/>
    </row>
    <row r="1628" ht="12.75">
      <c r="A1628" s="16"/>
    </row>
    <row r="1629" ht="12.75">
      <c r="A1629" s="16"/>
    </row>
    <row r="1630" ht="12.75">
      <c r="A1630" s="16"/>
    </row>
    <row r="1631" ht="12.75">
      <c r="A1631" s="16"/>
    </row>
    <row r="1632" ht="12.75">
      <c r="A1632" s="16"/>
    </row>
    <row r="1633" ht="12.75">
      <c r="A1633" s="16"/>
    </row>
    <row r="1634" ht="12.75">
      <c r="A1634" s="16"/>
    </row>
    <row r="1635" ht="12.75">
      <c r="A1635" s="16"/>
    </row>
    <row r="1636" ht="12.75">
      <c r="A1636" s="16"/>
    </row>
    <row r="1637" ht="12.75">
      <c r="A1637" s="16"/>
    </row>
    <row r="1638" ht="12.75">
      <c r="A1638" s="16"/>
    </row>
    <row r="1639" ht="12.75">
      <c r="A1639" s="16"/>
    </row>
    <row r="1640" ht="12.75">
      <c r="A1640" s="16"/>
    </row>
    <row r="1641" ht="12.75">
      <c r="A1641" s="16"/>
    </row>
    <row r="1642" ht="12.75">
      <c r="A1642" s="16"/>
    </row>
    <row r="1643" ht="12.75">
      <c r="A1643" s="16"/>
    </row>
    <row r="1644" ht="12.75">
      <c r="A1644" s="16"/>
    </row>
    <row r="1645" ht="12.75">
      <c r="A1645" s="16"/>
    </row>
    <row r="1646" ht="12.75">
      <c r="A1646" s="16"/>
    </row>
    <row r="1647" ht="12.75">
      <c r="A1647" s="16"/>
    </row>
    <row r="1648" ht="12.75">
      <c r="A1648" s="16"/>
    </row>
    <row r="1649" ht="12.75">
      <c r="A1649" s="16"/>
    </row>
    <row r="1650" ht="12.75">
      <c r="A1650" s="16"/>
    </row>
    <row r="1651" ht="12.75">
      <c r="A1651" s="16"/>
    </row>
    <row r="1652" ht="12.75">
      <c r="A1652" s="16"/>
    </row>
    <row r="1653" ht="12.75">
      <c r="A1653" s="16"/>
    </row>
    <row r="1654" ht="12.75">
      <c r="A1654" s="16"/>
    </row>
    <row r="1655" ht="12.75">
      <c r="A1655" s="16"/>
    </row>
    <row r="1656" ht="12.75">
      <c r="A1656" s="16"/>
    </row>
    <row r="1657" ht="12.75">
      <c r="A1657" s="16"/>
    </row>
    <row r="1658" ht="12.75">
      <c r="A1658" s="16"/>
    </row>
    <row r="1659" ht="12.75">
      <c r="A1659" s="16"/>
    </row>
    <row r="1660" ht="12.75">
      <c r="A1660" s="16"/>
    </row>
    <row r="1661" ht="12.75">
      <c r="A1661" s="16"/>
    </row>
    <row r="1662" ht="12.75">
      <c r="A1662" s="16"/>
    </row>
    <row r="1663" ht="12.75">
      <c r="A1663" s="16"/>
    </row>
    <row r="1664" ht="12.75">
      <c r="A1664" s="16"/>
    </row>
    <row r="1665" ht="12.75">
      <c r="A1665" s="16"/>
    </row>
    <row r="1666" ht="12.75">
      <c r="A1666" s="16"/>
    </row>
    <row r="1667" ht="12.75">
      <c r="A1667" s="16"/>
    </row>
    <row r="1668" ht="12.75">
      <c r="A1668" s="16"/>
    </row>
    <row r="1669" ht="12.75">
      <c r="A1669" s="16"/>
    </row>
    <row r="1670" ht="12.75">
      <c r="A1670" s="16"/>
    </row>
    <row r="1671" ht="12.75">
      <c r="A1671" s="16"/>
    </row>
    <row r="1672" ht="12.75">
      <c r="A1672" s="16"/>
    </row>
    <row r="1673" ht="12.75">
      <c r="A1673" s="16"/>
    </row>
    <row r="1674" ht="12.75">
      <c r="A1674" s="16"/>
    </row>
    <row r="1675" ht="12.75">
      <c r="A1675" s="16"/>
    </row>
    <row r="1676" ht="12.75">
      <c r="A1676" s="16"/>
    </row>
    <row r="1677" ht="12.75">
      <c r="A1677" s="16"/>
    </row>
    <row r="1678" ht="12.75">
      <c r="A1678" s="16"/>
    </row>
    <row r="1679" ht="12.75">
      <c r="A1679" s="16"/>
    </row>
    <row r="1680" ht="12.75">
      <c r="A1680" s="16"/>
    </row>
    <row r="1681" ht="12.75">
      <c r="A1681" s="16"/>
    </row>
    <row r="1682" ht="12.75">
      <c r="A1682" s="16"/>
    </row>
    <row r="1683" ht="12.75">
      <c r="A1683" s="16"/>
    </row>
    <row r="1684" ht="12.75">
      <c r="A1684" s="16"/>
    </row>
    <row r="1685" ht="12.75">
      <c r="A1685" s="16"/>
    </row>
    <row r="1686" ht="12.75">
      <c r="A1686" s="16"/>
    </row>
    <row r="1687" ht="12.75">
      <c r="A1687" s="16"/>
    </row>
    <row r="1688" ht="12.75">
      <c r="A1688" s="16"/>
    </row>
    <row r="1689" ht="12.75">
      <c r="A1689" s="16"/>
    </row>
    <row r="1690" ht="12.75">
      <c r="A1690" s="16"/>
    </row>
    <row r="1691" ht="12.75">
      <c r="A1691" s="16"/>
    </row>
    <row r="1692" ht="12.75">
      <c r="A1692" s="16"/>
    </row>
    <row r="1693" ht="12.75">
      <c r="A1693" s="16"/>
    </row>
    <row r="1694" ht="12.75">
      <c r="A1694" s="16"/>
    </row>
    <row r="1695" ht="12.75">
      <c r="A1695" s="16"/>
    </row>
    <row r="1696" ht="12.75">
      <c r="A1696" s="16"/>
    </row>
    <row r="1697" ht="12.75">
      <c r="A1697" s="16"/>
    </row>
    <row r="1698" ht="12.75">
      <c r="A1698" s="16"/>
    </row>
    <row r="1699" ht="12.75">
      <c r="A1699" s="16"/>
    </row>
    <row r="1700" ht="12.75">
      <c r="A1700" s="16"/>
    </row>
    <row r="1701" ht="12.75">
      <c r="A1701" s="16"/>
    </row>
    <row r="1702" ht="12.75">
      <c r="A1702" s="16"/>
    </row>
    <row r="1703" ht="12.75">
      <c r="A1703" s="16"/>
    </row>
    <row r="1704" ht="12.75">
      <c r="A1704" s="16"/>
    </row>
    <row r="1705" ht="12.75">
      <c r="A1705" s="16"/>
    </row>
    <row r="1706" ht="12.75">
      <c r="A1706" s="16"/>
    </row>
    <row r="1707" ht="12.75">
      <c r="A1707" s="16"/>
    </row>
    <row r="1708" ht="12.75">
      <c r="A1708" s="16"/>
    </row>
    <row r="1709" ht="12.75">
      <c r="A1709" s="16"/>
    </row>
    <row r="1710" ht="12.75">
      <c r="A1710" s="16"/>
    </row>
    <row r="1711" ht="12.75">
      <c r="A1711" s="16"/>
    </row>
    <row r="1712" ht="12.75">
      <c r="A1712" s="16"/>
    </row>
    <row r="1713" ht="12.75">
      <c r="A1713" s="16"/>
    </row>
    <row r="1714" ht="12.75">
      <c r="A1714" s="16"/>
    </row>
    <row r="1715" ht="12.75">
      <c r="A1715" s="16"/>
    </row>
    <row r="1716" ht="12.75">
      <c r="A1716" s="16"/>
    </row>
    <row r="1717" ht="12.75">
      <c r="A1717" s="16"/>
    </row>
    <row r="1718" ht="12.75">
      <c r="A1718" s="16"/>
    </row>
    <row r="1719" ht="12.75">
      <c r="A1719" s="16"/>
    </row>
    <row r="1720" ht="12.75">
      <c r="A1720" s="16"/>
    </row>
    <row r="1721" ht="12.75">
      <c r="A1721" s="16"/>
    </row>
    <row r="1722" ht="12.75">
      <c r="A1722" s="16"/>
    </row>
    <row r="1723" ht="12.75">
      <c r="A1723" s="16"/>
    </row>
    <row r="1724" ht="12.75">
      <c r="A1724" s="16"/>
    </row>
    <row r="1725" ht="12.75">
      <c r="A1725" s="16"/>
    </row>
    <row r="1726" ht="12.75">
      <c r="A1726" s="16"/>
    </row>
    <row r="1727" ht="12.75">
      <c r="A1727" s="16"/>
    </row>
    <row r="1728" ht="12.75">
      <c r="A1728" s="16"/>
    </row>
    <row r="1729" ht="12.75">
      <c r="A1729" s="16"/>
    </row>
    <row r="1730" ht="12.75">
      <c r="A1730" s="16"/>
    </row>
    <row r="1731" ht="12.75">
      <c r="A1731" s="16"/>
    </row>
    <row r="1732" ht="12.75">
      <c r="A1732" s="16"/>
    </row>
    <row r="1733" ht="12.75">
      <c r="A1733" s="16"/>
    </row>
    <row r="1734" ht="12.75">
      <c r="A1734" s="16"/>
    </row>
    <row r="1735" ht="12.75">
      <c r="A1735" s="16"/>
    </row>
    <row r="1736" ht="12.75">
      <c r="A1736" s="16"/>
    </row>
    <row r="1737" ht="12.75">
      <c r="A1737" s="16"/>
    </row>
    <row r="1738" ht="12.75">
      <c r="A1738" s="16"/>
    </row>
    <row r="1739" ht="12.75">
      <c r="A1739" s="16"/>
    </row>
    <row r="1740" ht="12.75">
      <c r="A1740" s="16"/>
    </row>
    <row r="1741" ht="12.75">
      <c r="A1741" s="16"/>
    </row>
    <row r="1742" ht="12.75">
      <c r="A1742" s="16"/>
    </row>
    <row r="1743" ht="12.75">
      <c r="A1743" s="16"/>
    </row>
    <row r="1744" ht="12.75">
      <c r="A1744" s="16"/>
    </row>
    <row r="1745" ht="12.75">
      <c r="A1745" s="16"/>
    </row>
    <row r="1746" ht="12.75">
      <c r="A1746" s="16"/>
    </row>
    <row r="1747" ht="12.75">
      <c r="A1747" s="16"/>
    </row>
    <row r="1748" ht="12.75">
      <c r="A1748" s="16"/>
    </row>
    <row r="1749" ht="12.75">
      <c r="A1749" s="16"/>
    </row>
    <row r="1750" ht="12.75">
      <c r="A1750" s="16"/>
    </row>
    <row r="1751" ht="12.75">
      <c r="A1751" s="16"/>
    </row>
    <row r="1752" ht="12.75">
      <c r="A1752" s="16"/>
    </row>
    <row r="1753" ht="12.75">
      <c r="A1753" s="16"/>
    </row>
    <row r="1754" ht="12.75">
      <c r="A1754" s="16"/>
    </row>
    <row r="1755" ht="12.75">
      <c r="A1755" s="16"/>
    </row>
    <row r="1756" ht="12.75">
      <c r="A1756" s="16"/>
    </row>
    <row r="1757" ht="12.75">
      <c r="A1757" s="16"/>
    </row>
    <row r="1758" ht="12.75">
      <c r="A1758" s="16"/>
    </row>
    <row r="1759" ht="12.75">
      <c r="A1759" s="16"/>
    </row>
    <row r="1760" ht="12.75">
      <c r="A1760" s="16"/>
    </row>
    <row r="1761" ht="12.75">
      <c r="A1761" s="16"/>
    </row>
    <row r="1762" ht="12.75">
      <c r="A1762" s="16"/>
    </row>
    <row r="1763" ht="12.75">
      <c r="A1763" s="16"/>
    </row>
    <row r="1764" ht="12.75">
      <c r="A1764" s="16"/>
    </row>
    <row r="1765" ht="12.75">
      <c r="A1765" s="16"/>
    </row>
    <row r="1766" ht="12.75">
      <c r="A1766" s="16"/>
    </row>
    <row r="1767" ht="12.75">
      <c r="A1767" s="16"/>
    </row>
    <row r="1768" ht="12.75">
      <c r="A1768" s="16"/>
    </row>
    <row r="1769" ht="12.75">
      <c r="A1769" s="16"/>
    </row>
    <row r="1770" ht="12.75">
      <c r="A1770" s="16"/>
    </row>
    <row r="1771" ht="12.75">
      <c r="A1771" s="16"/>
    </row>
    <row r="1772" ht="12.75">
      <c r="A1772" s="16"/>
    </row>
    <row r="1773" ht="12.75">
      <c r="A1773" s="16"/>
    </row>
    <row r="1774" ht="12.75">
      <c r="A1774" s="16"/>
    </row>
    <row r="1775" ht="12.75">
      <c r="A1775" s="16"/>
    </row>
    <row r="1776" ht="12.75">
      <c r="A1776" s="16"/>
    </row>
    <row r="1777" ht="12.75">
      <c r="A1777" s="16"/>
    </row>
    <row r="1778" ht="12.75">
      <c r="A1778" s="16"/>
    </row>
    <row r="1779" ht="12.75">
      <c r="A1779" s="16"/>
    </row>
    <row r="1780" ht="12.75">
      <c r="A1780" s="16"/>
    </row>
    <row r="1781" ht="12.75">
      <c r="A1781" s="16"/>
    </row>
    <row r="1782" ht="12.75">
      <c r="A1782" s="16"/>
    </row>
    <row r="1783" ht="12.75">
      <c r="A1783" s="16"/>
    </row>
    <row r="1784" ht="12.75">
      <c r="A1784" s="16"/>
    </row>
    <row r="1785" ht="12.75">
      <c r="A1785" s="16"/>
    </row>
    <row r="1786" ht="12.75">
      <c r="A1786" s="16"/>
    </row>
    <row r="1787" ht="12.75">
      <c r="A1787" s="16"/>
    </row>
    <row r="1788" ht="12.75">
      <c r="A1788" s="16"/>
    </row>
    <row r="1789" ht="12.75">
      <c r="A1789" s="16"/>
    </row>
    <row r="1790" ht="12.75">
      <c r="A1790" s="16"/>
    </row>
    <row r="1791" ht="12.75">
      <c r="A1791" s="16"/>
    </row>
    <row r="1792" ht="12.75">
      <c r="A1792" s="16"/>
    </row>
    <row r="1793" ht="12.75">
      <c r="A1793" s="16"/>
    </row>
    <row r="1794" ht="12.75">
      <c r="A1794" s="16"/>
    </row>
    <row r="1795" ht="12.75">
      <c r="A1795" s="16"/>
    </row>
    <row r="1796" ht="12.75">
      <c r="A1796" s="16"/>
    </row>
    <row r="1797" ht="12.75">
      <c r="A1797" s="16"/>
    </row>
    <row r="1798" ht="12.75">
      <c r="A1798" s="16"/>
    </row>
    <row r="1799" ht="12.75">
      <c r="A1799" s="16"/>
    </row>
    <row r="1800" ht="12.75">
      <c r="A1800" s="16"/>
    </row>
    <row r="1801" ht="12.75">
      <c r="A1801" s="16"/>
    </row>
    <row r="1802" ht="12.75">
      <c r="A1802" s="16"/>
    </row>
    <row r="1803" ht="12.75">
      <c r="A1803" s="16"/>
    </row>
    <row r="1804" ht="12.75">
      <c r="A1804" s="16"/>
    </row>
    <row r="1805" ht="12.75">
      <c r="A1805" s="16"/>
    </row>
    <row r="1806" ht="12.75">
      <c r="A1806" s="16"/>
    </row>
    <row r="1807" ht="12.75">
      <c r="A1807" s="16"/>
    </row>
    <row r="1808" ht="12.75">
      <c r="A1808" s="16"/>
    </row>
    <row r="1809" ht="12.75">
      <c r="A1809" s="16"/>
    </row>
    <row r="1810" ht="12.75">
      <c r="A1810" s="16"/>
    </row>
    <row r="1811" ht="12.75">
      <c r="A1811" s="16"/>
    </row>
    <row r="1812" ht="12.75">
      <c r="A1812" s="16"/>
    </row>
    <row r="1813" ht="12.75">
      <c r="A1813" s="16"/>
    </row>
    <row r="1814" ht="12.75">
      <c r="A1814" s="16"/>
    </row>
    <row r="1815" ht="12.75">
      <c r="A1815" s="16"/>
    </row>
    <row r="1816" ht="12.75">
      <c r="A1816" s="16"/>
    </row>
    <row r="1817" ht="12.75">
      <c r="A1817" s="16"/>
    </row>
    <row r="1818" ht="12.75">
      <c r="A1818" s="16"/>
    </row>
    <row r="1819" ht="12.75">
      <c r="A1819" s="16"/>
    </row>
    <row r="1820" ht="12.75">
      <c r="A1820" s="16"/>
    </row>
    <row r="1821" ht="12.75">
      <c r="A1821" s="16"/>
    </row>
    <row r="1822" ht="12.75">
      <c r="A1822" s="16"/>
    </row>
    <row r="1823" ht="12.75">
      <c r="A1823" s="16"/>
    </row>
    <row r="1824" ht="12.75">
      <c r="A1824" s="16"/>
    </row>
    <row r="1825" ht="12.75">
      <c r="A1825" s="16"/>
    </row>
    <row r="1826" ht="12.75">
      <c r="A1826" s="16"/>
    </row>
    <row r="1827" ht="12.75">
      <c r="A1827" s="16"/>
    </row>
    <row r="1828" ht="12.75">
      <c r="A1828" s="16"/>
    </row>
    <row r="1829" ht="12.75">
      <c r="A1829" s="16"/>
    </row>
    <row r="1830" ht="12.75">
      <c r="A1830" s="16"/>
    </row>
    <row r="1831" ht="12.75">
      <c r="A1831" s="16"/>
    </row>
    <row r="1832" ht="12.75">
      <c r="A1832" s="16"/>
    </row>
    <row r="1833" ht="12.75">
      <c r="A1833" s="16"/>
    </row>
    <row r="1834" ht="12.75">
      <c r="A1834" s="16"/>
    </row>
    <row r="1835" ht="12.75">
      <c r="A1835" s="16"/>
    </row>
    <row r="1836" ht="12.75">
      <c r="A1836" s="16"/>
    </row>
    <row r="1837" ht="12.75">
      <c r="A1837" s="16"/>
    </row>
    <row r="1838" ht="12.75">
      <c r="A1838" s="16"/>
    </row>
    <row r="1839" ht="12.75">
      <c r="A1839" s="16"/>
    </row>
    <row r="1840" ht="12.75">
      <c r="A1840" s="16"/>
    </row>
    <row r="1841" ht="12.75">
      <c r="A1841" s="16"/>
    </row>
    <row r="1842" ht="12.75">
      <c r="A1842" s="16"/>
    </row>
    <row r="1843" ht="12.75">
      <c r="A1843" s="16"/>
    </row>
    <row r="1844" ht="12.75">
      <c r="A1844" s="16"/>
    </row>
    <row r="1845" ht="12.75">
      <c r="A1845" s="16"/>
    </row>
    <row r="1846" ht="12.75">
      <c r="A1846" s="16"/>
    </row>
    <row r="1847" ht="12.75">
      <c r="A1847" s="16"/>
    </row>
    <row r="1848" ht="12.75">
      <c r="A1848" s="16"/>
    </row>
    <row r="1849" ht="12.75">
      <c r="A1849" s="16"/>
    </row>
    <row r="1850" ht="12.75">
      <c r="A1850" s="16"/>
    </row>
    <row r="1851" ht="12.75">
      <c r="A1851" s="16"/>
    </row>
    <row r="1852" ht="12.75">
      <c r="A1852" s="16"/>
    </row>
    <row r="1853" ht="12.75">
      <c r="A1853" s="16"/>
    </row>
    <row r="1854" ht="12.75">
      <c r="A1854" s="16"/>
    </row>
    <row r="1855" ht="12.75">
      <c r="A1855" s="16"/>
    </row>
    <row r="1856" ht="12.75">
      <c r="A1856" s="16"/>
    </row>
    <row r="1857" ht="12.75">
      <c r="A1857" s="16"/>
    </row>
    <row r="1858" ht="12.75">
      <c r="A1858" s="16"/>
    </row>
    <row r="1859" ht="12.75">
      <c r="A1859" s="16"/>
    </row>
    <row r="1860" ht="12.75">
      <c r="A1860" s="16"/>
    </row>
    <row r="1861" ht="12.75">
      <c r="A1861" s="16"/>
    </row>
    <row r="1862" ht="12.75">
      <c r="A1862" s="16"/>
    </row>
    <row r="1863" ht="12.75">
      <c r="A1863" s="16"/>
    </row>
    <row r="1864" ht="12.75">
      <c r="A1864" s="16"/>
    </row>
    <row r="1865" ht="12.75">
      <c r="A1865" s="16"/>
    </row>
    <row r="1866" ht="12.75">
      <c r="A1866" s="16"/>
    </row>
    <row r="1867" ht="12.75">
      <c r="A1867" s="16"/>
    </row>
    <row r="1868" ht="12.75">
      <c r="A1868" s="16"/>
    </row>
    <row r="1869" ht="12.75">
      <c r="A1869" s="16"/>
    </row>
    <row r="1870" ht="12.75">
      <c r="A1870" s="16"/>
    </row>
    <row r="1871" ht="12.75">
      <c r="A1871" s="16"/>
    </row>
    <row r="1872" ht="12.75">
      <c r="A1872" s="16"/>
    </row>
    <row r="1873" ht="12.75">
      <c r="A1873" s="16"/>
    </row>
    <row r="1874" ht="12.75">
      <c r="A1874" s="16"/>
    </row>
    <row r="1875" ht="12.75">
      <c r="A1875" s="16"/>
    </row>
    <row r="1876" ht="12.75">
      <c r="A1876" s="16"/>
    </row>
    <row r="1877" ht="12.75">
      <c r="A1877" s="16"/>
    </row>
    <row r="1878" ht="12.75">
      <c r="A1878" s="16"/>
    </row>
    <row r="1879" ht="12.75">
      <c r="A1879" s="16"/>
    </row>
    <row r="1880" ht="12.75">
      <c r="A1880" s="16"/>
    </row>
    <row r="1881" ht="12.75">
      <c r="A1881" s="16"/>
    </row>
    <row r="1882" ht="12.75">
      <c r="A1882" s="16"/>
    </row>
    <row r="1883" ht="12.75">
      <c r="A1883" s="16"/>
    </row>
    <row r="1884" ht="12.75">
      <c r="A1884" s="16"/>
    </row>
    <row r="1885" ht="12.75">
      <c r="A1885" s="16"/>
    </row>
    <row r="1886" ht="12.75">
      <c r="A1886" s="16"/>
    </row>
    <row r="1887" ht="12.75">
      <c r="A1887" s="16"/>
    </row>
    <row r="1888" ht="12.75">
      <c r="A1888" s="16"/>
    </row>
    <row r="1889" ht="12.75">
      <c r="A1889" s="16"/>
    </row>
    <row r="1890" ht="12.75">
      <c r="A1890" s="16"/>
    </row>
    <row r="1891" ht="12.75">
      <c r="A1891" s="16"/>
    </row>
    <row r="1892" ht="12.75">
      <c r="A1892" s="16"/>
    </row>
    <row r="1893" ht="12.75">
      <c r="A1893" s="16"/>
    </row>
    <row r="1894" ht="12.75">
      <c r="A1894" s="16"/>
    </row>
    <row r="1895" ht="12.75">
      <c r="A1895" s="16"/>
    </row>
    <row r="1896" ht="12.75">
      <c r="A1896" s="16"/>
    </row>
    <row r="1897" ht="12.75">
      <c r="A1897" s="16"/>
    </row>
    <row r="1898" ht="12.75">
      <c r="A1898" s="16"/>
    </row>
    <row r="1899" ht="12.75">
      <c r="A1899" s="16"/>
    </row>
    <row r="1900" ht="12.75">
      <c r="A1900" s="16"/>
    </row>
    <row r="1901" ht="12.75">
      <c r="A1901" s="16"/>
    </row>
    <row r="1902" ht="12.75">
      <c r="A1902" s="16"/>
    </row>
    <row r="1903" ht="12.75">
      <c r="A1903" s="16"/>
    </row>
    <row r="1904" ht="12.75">
      <c r="A1904" s="16"/>
    </row>
    <row r="1905" ht="12.75">
      <c r="A1905" s="16"/>
    </row>
    <row r="1906" ht="12.75">
      <c r="A1906" s="16"/>
    </row>
    <row r="1907" ht="12.75">
      <c r="A1907" s="16"/>
    </row>
    <row r="1908" ht="12.75">
      <c r="A1908" s="16"/>
    </row>
    <row r="1909" ht="12.75">
      <c r="A1909" s="16"/>
    </row>
    <row r="1910" ht="12.75">
      <c r="A1910" s="16"/>
    </row>
    <row r="1911" ht="12.75">
      <c r="A1911" s="16"/>
    </row>
    <row r="1912" ht="12.75">
      <c r="A1912" s="16"/>
    </row>
    <row r="1913" ht="12.75">
      <c r="A1913" s="16"/>
    </row>
    <row r="1914" ht="12.75">
      <c r="A1914" s="16"/>
    </row>
    <row r="1915" ht="12.75">
      <c r="A1915" s="16"/>
    </row>
    <row r="1916" ht="12.75">
      <c r="A1916" s="16"/>
    </row>
    <row r="1917" ht="12.75">
      <c r="A1917" s="16"/>
    </row>
    <row r="1918" ht="12.75">
      <c r="A1918" s="16"/>
    </row>
    <row r="1919" ht="12.75">
      <c r="A1919" s="16"/>
    </row>
    <row r="1920" ht="12.75">
      <c r="A1920" s="16"/>
    </row>
    <row r="1921" ht="12.75">
      <c r="A1921" s="16"/>
    </row>
    <row r="1922" ht="12.75">
      <c r="A1922" s="16"/>
    </row>
    <row r="1923" ht="12.75">
      <c r="A1923" s="16"/>
    </row>
    <row r="1924" ht="12.75">
      <c r="A1924" s="16"/>
    </row>
    <row r="1925" ht="12.75">
      <c r="A1925" s="16"/>
    </row>
    <row r="1926" ht="12.75">
      <c r="A1926" s="16"/>
    </row>
    <row r="1927" ht="12.75">
      <c r="A1927" s="16"/>
    </row>
    <row r="1928" ht="12.75">
      <c r="A1928" s="16"/>
    </row>
    <row r="1929" ht="12.75">
      <c r="A1929" s="16"/>
    </row>
    <row r="1930" ht="12.75">
      <c r="A1930" s="16"/>
    </row>
    <row r="1931" ht="12.75">
      <c r="A1931" s="16"/>
    </row>
    <row r="1932" ht="12.75">
      <c r="A1932" s="16"/>
    </row>
    <row r="1933" ht="12.75">
      <c r="A1933" s="16"/>
    </row>
    <row r="1934" ht="12.75">
      <c r="A1934" s="16"/>
    </row>
    <row r="1935" ht="12.75">
      <c r="A1935" s="16"/>
    </row>
    <row r="1936" ht="12.75">
      <c r="A1936" s="16"/>
    </row>
    <row r="1937" ht="12.75">
      <c r="A1937" s="16"/>
    </row>
    <row r="1938" ht="12.75">
      <c r="A1938" s="16"/>
    </row>
    <row r="1939" ht="12.75">
      <c r="A1939" s="16"/>
    </row>
    <row r="1940" ht="12.75">
      <c r="A1940" s="16"/>
    </row>
    <row r="1941" ht="12.75">
      <c r="A1941" s="16"/>
    </row>
    <row r="1942" ht="12.75">
      <c r="A1942" s="16"/>
    </row>
    <row r="1943" ht="12.75">
      <c r="A1943" s="16"/>
    </row>
    <row r="1944" ht="12.75">
      <c r="A1944" s="16"/>
    </row>
    <row r="1945" ht="12.75">
      <c r="A1945" s="16"/>
    </row>
    <row r="1946" ht="12.75">
      <c r="A1946" s="16"/>
    </row>
    <row r="1947" ht="12.75">
      <c r="A1947" s="16"/>
    </row>
    <row r="1948" ht="12.75">
      <c r="A1948" s="16"/>
    </row>
    <row r="1949" ht="12.75">
      <c r="A1949" s="16"/>
    </row>
    <row r="1950" ht="12.75">
      <c r="A1950" s="16"/>
    </row>
    <row r="1951" ht="12.75">
      <c r="A1951" s="16"/>
    </row>
    <row r="1952" ht="12.75">
      <c r="A1952" s="16"/>
    </row>
    <row r="1953" ht="12.75">
      <c r="A1953" s="16"/>
    </row>
    <row r="1954" ht="12.75">
      <c r="A1954" s="16"/>
    </row>
    <row r="1955" ht="12.75">
      <c r="A1955" s="16"/>
    </row>
    <row r="1956" ht="12.75">
      <c r="A1956" s="16"/>
    </row>
    <row r="1957" ht="12.75">
      <c r="A1957" s="16"/>
    </row>
    <row r="1958" ht="12.75">
      <c r="A1958" s="16"/>
    </row>
    <row r="1959" ht="12.75">
      <c r="A1959" s="16"/>
    </row>
    <row r="1960" ht="12.75">
      <c r="A1960" s="16"/>
    </row>
    <row r="1961" ht="12.75">
      <c r="A1961" s="16"/>
    </row>
    <row r="1962" ht="12.75">
      <c r="A1962" s="16"/>
    </row>
    <row r="1963" ht="12.75">
      <c r="A1963" s="16"/>
    </row>
    <row r="1964" ht="12.75">
      <c r="A1964" s="16"/>
    </row>
    <row r="1965" ht="12.75">
      <c r="A1965" s="16"/>
    </row>
    <row r="1966" ht="12.75">
      <c r="A1966" s="16"/>
    </row>
    <row r="1967" ht="12.75">
      <c r="A1967" s="16"/>
    </row>
    <row r="1968" ht="12.75">
      <c r="A1968" s="16"/>
    </row>
    <row r="1969" ht="12.75">
      <c r="A1969" s="16"/>
    </row>
    <row r="1970" ht="12.75">
      <c r="A1970" s="16"/>
    </row>
    <row r="1971" ht="12.75">
      <c r="A1971" s="16"/>
    </row>
    <row r="1972" ht="12.75">
      <c r="A1972" s="16"/>
    </row>
    <row r="1973" ht="12.75">
      <c r="A1973" s="16"/>
    </row>
    <row r="1974" ht="12.75">
      <c r="A1974" s="16"/>
    </row>
    <row r="1975" ht="12.75">
      <c r="A1975" s="16"/>
    </row>
    <row r="1976" ht="12.75">
      <c r="A1976" s="16"/>
    </row>
    <row r="1977" ht="12.75">
      <c r="A1977" s="16"/>
    </row>
    <row r="1978" ht="12.75">
      <c r="A1978" s="16"/>
    </row>
    <row r="1979" ht="12.75">
      <c r="A1979" s="16"/>
    </row>
  </sheetData>
  <sheetProtection/>
  <mergeCells count="4">
    <mergeCell ref="A1:H1"/>
    <mergeCell ref="B4:D4"/>
    <mergeCell ref="B8:E8"/>
    <mergeCell ref="B5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3">
      <selection activeCell="D17" sqref="D17"/>
    </sheetView>
  </sheetViews>
  <sheetFormatPr defaultColWidth="9.140625" defaultRowHeight="12.75"/>
  <cols>
    <col min="1" max="1" width="14.57421875" style="0" customWidth="1"/>
    <col min="2" max="2" width="10.7109375" style="0" customWidth="1"/>
    <col min="3" max="3" width="25.7109375" style="0" customWidth="1"/>
    <col min="4" max="4" width="15.7109375" style="0" customWidth="1"/>
    <col min="5" max="5" width="15.00390625" style="0" customWidth="1"/>
    <col min="6" max="6" width="13.57421875" style="0" customWidth="1"/>
    <col min="7" max="7" width="13.28125" style="0" customWidth="1"/>
    <col min="8" max="8" width="22.00390625" style="0" customWidth="1"/>
  </cols>
  <sheetData>
    <row r="1" spans="1:8" ht="24.75" customHeight="1">
      <c r="A1" s="131" t="s">
        <v>303</v>
      </c>
      <c r="B1" s="134"/>
      <c r="C1" s="134"/>
      <c r="D1" s="134"/>
      <c r="E1" s="134"/>
      <c r="F1" s="134"/>
      <c r="G1" s="134"/>
      <c r="H1" s="134"/>
    </row>
    <row r="2" spans="1:8" ht="24.75" customHeight="1">
      <c r="A2" s="13"/>
      <c r="B2" s="13"/>
      <c r="C2" s="13"/>
      <c r="D2" s="13"/>
      <c r="E2" s="13"/>
      <c r="F2" s="13"/>
      <c r="G2" s="13"/>
      <c r="H2" s="13"/>
    </row>
    <row r="3" spans="1:8" ht="39.75" customHeight="1">
      <c r="A3" s="3" t="s">
        <v>13</v>
      </c>
      <c r="B3" s="3" t="s">
        <v>0</v>
      </c>
      <c r="C3" s="3" t="s">
        <v>1</v>
      </c>
      <c r="D3" s="4" t="s">
        <v>19</v>
      </c>
      <c r="E3" s="23" t="s">
        <v>20</v>
      </c>
      <c r="F3" s="23" t="s">
        <v>17</v>
      </c>
      <c r="G3" s="8" t="s">
        <v>18</v>
      </c>
      <c r="H3" s="3" t="s">
        <v>21</v>
      </c>
    </row>
    <row r="4" spans="1:8" ht="24.75" customHeight="1">
      <c r="A4" s="3"/>
      <c r="B4" s="133" t="s">
        <v>77</v>
      </c>
      <c r="C4" s="141"/>
      <c r="D4" s="3"/>
      <c r="E4" s="3"/>
      <c r="F4" s="3"/>
      <c r="G4" s="3"/>
      <c r="H4" s="3"/>
    </row>
    <row r="5" spans="1:8" ht="24.75" customHeight="1">
      <c r="A5" s="3"/>
      <c r="B5" s="142" t="s">
        <v>122</v>
      </c>
      <c r="C5" s="143"/>
      <c r="D5" s="143"/>
      <c r="E5" s="144"/>
      <c r="F5" s="3"/>
      <c r="G5" s="3"/>
      <c r="H5" s="3"/>
    </row>
    <row r="6" spans="1:8" ht="50.25" customHeight="1">
      <c r="A6" s="3">
        <v>4030047</v>
      </c>
      <c r="B6" s="3">
        <v>330</v>
      </c>
      <c r="C6" s="4" t="s">
        <v>123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67.5" customHeight="1">
      <c r="A7" s="3">
        <v>4030048</v>
      </c>
      <c r="B7" s="3">
        <v>331</v>
      </c>
      <c r="C7" s="4" t="s">
        <v>166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ht="67.5" customHeight="1">
      <c r="A8" s="3">
        <v>4030049</v>
      </c>
      <c r="B8" s="3">
        <v>332</v>
      </c>
      <c r="C8" s="4" t="s">
        <v>167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ht="64.5" customHeight="1">
      <c r="A9" s="3">
        <v>4030060</v>
      </c>
      <c r="B9" s="3">
        <v>333</v>
      </c>
      <c r="C9" s="4" t="s">
        <v>261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ht="50.25" customHeight="1">
      <c r="A10" s="3"/>
      <c r="B10" s="3"/>
      <c r="C10" s="32" t="s">
        <v>120</v>
      </c>
      <c r="D10" s="29">
        <f>SUM(D6:D9)</f>
        <v>0</v>
      </c>
      <c r="E10" s="29">
        <f>SUM(E6:E9)</f>
        <v>0</v>
      </c>
      <c r="F10" s="29">
        <f>SUM(F6:F9)</f>
        <v>0</v>
      </c>
      <c r="G10" s="29">
        <f>SUM(G6:G9)</f>
        <v>0</v>
      </c>
      <c r="H10" s="29">
        <f>SUM(H6:H9)</f>
        <v>0</v>
      </c>
    </row>
    <row r="11" spans="1:8" ht="21.75" customHeight="1">
      <c r="A11" s="3"/>
      <c r="B11" s="140" t="s">
        <v>138</v>
      </c>
      <c r="C11" s="137"/>
      <c r="D11" s="137"/>
      <c r="E11" s="138"/>
      <c r="F11" s="5"/>
      <c r="G11" s="5"/>
      <c r="H11" s="5"/>
    </row>
    <row r="12" spans="1:8" ht="72.75" customHeight="1">
      <c r="A12" s="3">
        <v>4040049</v>
      </c>
      <c r="B12" s="71">
        <v>355</v>
      </c>
      <c r="C12" s="4" t="s">
        <v>247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72.75" customHeight="1">
      <c r="A13" s="3">
        <v>4040050</v>
      </c>
      <c r="B13" s="71">
        <v>360</v>
      </c>
      <c r="C13" s="4" t="s">
        <v>248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77.25" customHeight="1">
      <c r="A14" s="3">
        <v>4040070</v>
      </c>
      <c r="B14" s="71">
        <v>370</v>
      </c>
      <c r="C14" s="4" t="s">
        <v>262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72.75" customHeight="1">
      <c r="A15" s="3">
        <v>4040080</v>
      </c>
      <c r="B15" s="71">
        <v>380</v>
      </c>
      <c r="C15" s="11" t="s">
        <v>296</v>
      </c>
      <c r="D15" s="5">
        <v>0</v>
      </c>
      <c r="E15" s="5">
        <v>10544.6</v>
      </c>
      <c r="F15" s="5">
        <v>0</v>
      </c>
      <c r="G15" s="5">
        <v>10544.6</v>
      </c>
      <c r="H15" s="5">
        <v>0</v>
      </c>
    </row>
    <row r="16" spans="1:8" ht="77.25" customHeight="1">
      <c r="A16" s="3">
        <v>4040090</v>
      </c>
      <c r="B16" s="71">
        <v>390</v>
      </c>
      <c r="C16" s="11" t="s">
        <v>313</v>
      </c>
      <c r="D16" s="5">
        <v>0</v>
      </c>
      <c r="E16" s="5">
        <v>15000</v>
      </c>
      <c r="F16" s="5">
        <v>0</v>
      </c>
      <c r="G16" s="5">
        <v>0</v>
      </c>
      <c r="H16" s="5">
        <v>0</v>
      </c>
    </row>
    <row r="17" spans="1:8" ht="24.75" customHeight="1">
      <c r="A17" s="3"/>
      <c r="B17" s="3"/>
      <c r="C17" s="32" t="s">
        <v>139</v>
      </c>
      <c r="D17" s="29">
        <f>SUM(D12:D16)</f>
        <v>0</v>
      </c>
      <c r="E17" s="29">
        <f>SUM(E12:E16)</f>
        <v>25544.6</v>
      </c>
      <c r="F17" s="29">
        <f>SUM(F12:F16)</f>
        <v>0</v>
      </c>
      <c r="G17" s="29">
        <f>SUM(G12:G16)</f>
        <v>10544.6</v>
      </c>
      <c r="H17" s="29">
        <f>SUM(H12:H16)</f>
        <v>0</v>
      </c>
    </row>
    <row r="18" spans="1:8" ht="24.75" customHeight="1">
      <c r="A18" s="3"/>
      <c r="B18" s="6" t="s">
        <v>7</v>
      </c>
      <c r="C18" s="7"/>
      <c r="D18" s="29">
        <f>SUM(D10+D17)</f>
        <v>0</v>
      </c>
      <c r="E18" s="29">
        <f>SUM(E10+E17)</f>
        <v>25544.6</v>
      </c>
      <c r="F18" s="29">
        <f>SUM(F10+F17)</f>
        <v>0</v>
      </c>
      <c r="G18" s="67">
        <f>SUM(G10+G17)</f>
        <v>10544.6</v>
      </c>
      <c r="H18" s="29">
        <f>SUM(H10+H17)</f>
        <v>0</v>
      </c>
    </row>
    <row r="19" ht="19.5" customHeight="1"/>
  </sheetData>
  <sheetProtection/>
  <mergeCells count="4">
    <mergeCell ref="B4:C4"/>
    <mergeCell ref="A1:H1"/>
    <mergeCell ref="B5:E5"/>
    <mergeCell ref="B11:E11"/>
  </mergeCells>
  <printOptions horizontalCentered="1"/>
  <pageMargins left="0.2" right="0.2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25.7109375" style="0" customWidth="1"/>
    <col min="4" max="6" width="14.00390625" style="0" customWidth="1"/>
    <col min="7" max="7" width="14.8515625" style="0" customWidth="1"/>
    <col min="8" max="8" width="17.8515625" style="0" customWidth="1"/>
  </cols>
  <sheetData>
    <row r="1" ht="24.75" customHeight="1">
      <c r="A1" s="3"/>
    </row>
    <row r="2" spans="1:8" ht="24.75" customHeight="1">
      <c r="A2" s="3"/>
      <c r="B2" s="133" t="s">
        <v>304</v>
      </c>
      <c r="C2" s="133"/>
      <c r="D2" s="133"/>
      <c r="E2" s="133"/>
      <c r="F2" s="133"/>
      <c r="G2" s="133"/>
      <c r="H2" s="133"/>
    </row>
    <row r="3" spans="1:8" ht="39.75" customHeight="1">
      <c r="A3" s="3" t="s">
        <v>13</v>
      </c>
      <c r="B3" s="3" t="s">
        <v>0</v>
      </c>
      <c r="C3" s="3" t="s">
        <v>1</v>
      </c>
      <c r="D3" s="4" t="s">
        <v>19</v>
      </c>
      <c r="E3" s="23" t="s">
        <v>20</v>
      </c>
      <c r="F3" s="23" t="s">
        <v>17</v>
      </c>
      <c r="G3" s="8" t="s">
        <v>18</v>
      </c>
      <c r="H3" s="3" t="s">
        <v>21</v>
      </c>
    </row>
    <row r="4" spans="1:8" ht="39.75" customHeight="1">
      <c r="A4" s="3"/>
      <c r="B4" s="131" t="s">
        <v>117</v>
      </c>
      <c r="C4" s="139"/>
      <c r="D4" s="4"/>
      <c r="E4" s="23"/>
      <c r="F4" s="23"/>
      <c r="G4" s="8"/>
      <c r="H4" s="3"/>
    </row>
    <row r="5" spans="1:8" ht="39.75" customHeight="1">
      <c r="A5" s="3"/>
      <c r="B5" s="146" t="s">
        <v>274</v>
      </c>
      <c r="C5" s="135"/>
      <c r="D5" s="4"/>
      <c r="E5" s="23"/>
      <c r="F5" s="23"/>
      <c r="G5" s="8"/>
      <c r="H5" s="3"/>
    </row>
    <row r="6" spans="1:8" ht="12.75">
      <c r="A6" s="3">
        <v>5010500</v>
      </c>
      <c r="B6" s="15">
        <v>350</v>
      </c>
      <c r="C6" s="11" t="s">
        <v>275</v>
      </c>
      <c r="D6" s="5">
        <v>0</v>
      </c>
      <c r="E6" s="5">
        <v>207650</v>
      </c>
      <c r="F6" s="5">
        <v>1659066.06</v>
      </c>
      <c r="G6" s="5">
        <v>0</v>
      </c>
      <c r="H6" s="5">
        <v>1866716.06</v>
      </c>
    </row>
    <row r="7" spans="1:8" ht="12.75">
      <c r="A7" s="3"/>
      <c r="B7" s="3"/>
      <c r="C7" s="32" t="s">
        <v>126</v>
      </c>
      <c r="D7" s="29">
        <f>SUM(D3:D6)</f>
        <v>0</v>
      </c>
      <c r="E7" s="29">
        <f>SUM(E3:E6)</f>
        <v>207650</v>
      </c>
      <c r="F7" s="29">
        <f>SUM(F3:F6)</f>
        <v>1659066.06</v>
      </c>
      <c r="G7" s="29">
        <f>SUM(G3:G6)</f>
        <v>0</v>
      </c>
      <c r="H7" s="29">
        <f>SUM(H3:H6)</f>
        <v>1866716.06</v>
      </c>
    </row>
    <row r="8" spans="1:8" ht="24.75" customHeight="1">
      <c r="A8" s="3"/>
      <c r="B8" s="145" t="s">
        <v>254</v>
      </c>
      <c r="C8" s="139"/>
      <c r="D8" s="3"/>
      <c r="E8" s="3"/>
      <c r="F8" s="3"/>
      <c r="G8" s="3"/>
      <c r="H8" s="3"/>
    </row>
    <row r="9" spans="1:8" ht="51">
      <c r="A9" s="3">
        <v>5030600</v>
      </c>
      <c r="B9" s="3">
        <v>400</v>
      </c>
      <c r="C9" s="4" t="s">
        <v>257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ht="12.75">
      <c r="A10" s="3"/>
      <c r="B10" s="3"/>
      <c r="C10" s="32" t="s">
        <v>120</v>
      </c>
      <c r="D10" s="29">
        <f>SUM(D8:D9)</f>
        <v>0</v>
      </c>
      <c r="E10" s="29">
        <f>SUM(E8:E9)</f>
        <v>0</v>
      </c>
      <c r="F10" s="29">
        <f>SUM(F8:F9)</f>
        <v>0</v>
      </c>
      <c r="G10" s="29">
        <f>SUM(G8:G9)</f>
        <v>0</v>
      </c>
      <c r="H10" s="29">
        <f>SUM(H8:H9)</f>
        <v>0</v>
      </c>
    </row>
    <row r="11" spans="1:8" ht="24.75" customHeight="1">
      <c r="A11" s="3"/>
      <c r="B11" s="6" t="s">
        <v>8</v>
      </c>
      <c r="C11" s="7"/>
      <c r="D11" s="29">
        <f>+D7+D10</f>
        <v>0</v>
      </c>
      <c r="E11" s="29">
        <f>+E7+E10</f>
        <v>207650</v>
      </c>
      <c r="F11" s="29">
        <f>+F7+F10</f>
        <v>1659066.06</v>
      </c>
      <c r="G11" s="29">
        <f>+G7+G10</f>
        <v>0</v>
      </c>
      <c r="H11" s="29">
        <f>+H7+H10</f>
        <v>1866716.06</v>
      </c>
    </row>
  </sheetData>
  <sheetProtection/>
  <mergeCells count="4">
    <mergeCell ref="B2:H2"/>
    <mergeCell ref="B8:C8"/>
    <mergeCell ref="B4:C4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25.7109375" style="0" customWidth="1"/>
    <col min="4" max="6" width="14.28125" style="0" customWidth="1"/>
    <col min="7" max="7" width="14.00390625" style="0" customWidth="1"/>
    <col min="8" max="8" width="20.00390625" style="0" customWidth="1"/>
  </cols>
  <sheetData>
    <row r="1" spans="1:8" ht="24.75" customHeight="1">
      <c r="A1" s="3"/>
      <c r="B1" s="131" t="s">
        <v>305</v>
      </c>
      <c r="C1" s="134"/>
      <c r="D1" s="134"/>
      <c r="E1" s="134"/>
      <c r="F1" s="134"/>
      <c r="G1" s="134"/>
      <c r="H1" s="135"/>
    </row>
    <row r="2" spans="1:8" ht="24.75" customHeight="1">
      <c r="A2" s="3"/>
      <c r="B2" s="3"/>
      <c r="C2" s="3"/>
      <c r="D2" s="3"/>
      <c r="E2" s="3"/>
      <c r="F2" s="3"/>
      <c r="G2" s="3"/>
      <c r="H2" s="3"/>
    </row>
    <row r="3" spans="1:8" ht="36" customHeight="1">
      <c r="A3" s="3" t="s">
        <v>13</v>
      </c>
      <c r="B3" s="3" t="s">
        <v>0</v>
      </c>
      <c r="C3" s="3" t="s">
        <v>1</v>
      </c>
      <c r="D3" s="4" t="s">
        <v>19</v>
      </c>
      <c r="E3" s="23" t="s">
        <v>20</v>
      </c>
      <c r="F3" s="23" t="s">
        <v>17</v>
      </c>
      <c r="G3" s="8" t="s">
        <v>18</v>
      </c>
      <c r="H3" s="3" t="s">
        <v>21</v>
      </c>
    </row>
    <row r="4" spans="1:8" ht="24.75" customHeight="1">
      <c r="A4" s="3"/>
      <c r="B4" s="3" t="s">
        <v>78</v>
      </c>
      <c r="C4" s="3"/>
      <c r="D4" s="3"/>
      <c r="E4" s="3"/>
      <c r="F4" s="3"/>
      <c r="G4" s="3"/>
      <c r="H4" s="3"/>
    </row>
    <row r="5" spans="1:8" ht="24.75" customHeight="1">
      <c r="A5" s="3">
        <v>6010000</v>
      </c>
      <c r="B5" s="3">
        <v>600</v>
      </c>
      <c r="C5" s="4" t="s">
        <v>79</v>
      </c>
      <c r="D5" s="5">
        <v>10791.8</v>
      </c>
      <c r="E5" s="5">
        <v>60000</v>
      </c>
      <c r="F5" s="5">
        <v>0</v>
      </c>
      <c r="G5" s="57">
        <v>0</v>
      </c>
      <c r="H5" s="5">
        <v>60000</v>
      </c>
    </row>
    <row r="6" spans="1:8" ht="24.75" customHeight="1">
      <c r="A6" s="3"/>
      <c r="B6" s="3"/>
      <c r="C6" s="32" t="s">
        <v>126</v>
      </c>
      <c r="D6" s="29">
        <f>SUM(D5)</f>
        <v>10791.8</v>
      </c>
      <c r="E6" s="29">
        <f>SUM(E5)</f>
        <v>60000</v>
      </c>
      <c r="F6" s="29">
        <f>SUM(F5)</f>
        <v>0</v>
      </c>
      <c r="G6" s="67">
        <f>+G5</f>
        <v>0</v>
      </c>
      <c r="H6" s="29">
        <f>+H5</f>
        <v>60000</v>
      </c>
    </row>
    <row r="7" spans="1:8" ht="24.75" customHeight="1">
      <c r="A7" s="3"/>
      <c r="B7" s="3" t="s">
        <v>80</v>
      </c>
      <c r="C7" s="4"/>
      <c r="D7" s="3"/>
      <c r="E7" s="5"/>
      <c r="F7" s="5"/>
      <c r="G7" s="3"/>
      <c r="H7" s="5"/>
    </row>
    <row r="8" spans="1:8" ht="24.75" customHeight="1">
      <c r="A8" s="3">
        <v>6020000</v>
      </c>
      <c r="B8" s="3">
        <v>610</v>
      </c>
      <c r="C8" s="4" t="s">
        <v>23</v>
      </c>
      <c r="D8" s="5">
        <v>51017.19</v>
      </c>
      <c r="E8" s="5">
        <v>100000</v>
      </c>
      <c r="F8" s="5">
        <v>0</v>
      </c>
      <c r="G8" s="57">
        <v>0</v>
      </c>
      <c r="H8" s="5">
        <v>100000</v>
      </c>
    </row>
    <row r="9" spans="1:8" ht="24.75" customHeight="1">
      <c r="A9" s="3"/>
      <c r="B9" s="3"/>
      <c r="C9" s="32" t="s">
        <v>127</v>
      </c>
      <c r="D9" s="29">
        <f>+D8</f>
        <v>51017.19</v>
      </c>
      <c r="E9" s="29">
        <f>+E8</f>
        <v>100000</v>
      </c>
      <c r="F9" s="29">
        <f>+F8</f>
        <v>0</v>
      </c>
      <c r="G9" s="67">
        <f>+G8</f>
        <v>0</v>
      </c>
      <c r="H9" s="29">
        <f>+H8</f>
        <v>100000</v>
      </c>
    </row>
    <row r="10" spans="1:8" ht="24.75" customHeight="1">
      <c r="A10" s="3"/>
      <c r="B10" s="3" t="s">
        <v>81</v>
      </c>
      <c r="C10" s="4" t="s">
        <v>24</v>
      </c>
      <c r="D10" s="3"/>
      <c r="E10" s="5"/>
      <c r="F10" s="5"/>
      <c r="G10" s="3"/>
      <c r="H10" s="5"/>
    </row>
    <row r="11" spans="1:8" ht="24.75" customHeight="1">
      <c r="A11" s="3">
        <v>6050000</v>
      </c>
      <c r="B11" s="3">
        <v>620</v>
      </c>
      <c r="C11" s="4" t="s">
        <v>6</v>
      </c>
      <c r="D11" s="58">
        <v>4029.24</v>
      </c>
      <c r="E11" s="5">
        <v>50000</v>
      </c>
      <c r="F11" s="5">
        <v>0</v>
      </c>
      <c r="G11" s="57">
        <v>0</v>
      </c>
      <c r="H11" s="5">
        <v>50000</v>
      </c>
    </row>
    <row r="12" spans="1:8" ht="24.75" customHeight="1">
      <c r="A12" s="3"/>
      <c r="B12" s="3"/>
      <c r="C12" s="32" t="s">
        <v>121</v>
      </c>
      <c r="D12" s="67">
        <f>+D11</f>
        <v>4029.24</v>
      </c>
      <c r="E12" s="29">
        <f>+E11</f>
        <v>50000</v>
      </c>
      <c r="F12" s="29">
        <f>+F11</f>
        <v>0</v>
      </c>
      <c r="G12" s="67">
        <f>+G11</f>
        <v>0</v>
      </c>
      <c r="H12" s="29">
        <f>+H11</f>
        <v>50000</v>
      </c>
    </row>
    <row r="13" spans="1:8" ht="24.75" customHeight="1">
      <c r="A13" s="3"/>
      <c r="B13" s="6" t="s">
        <v>9</v>
      </c>
      <c r="C13" s="7"/>
      <c r="D13" s="29">
        <f>SUM(D6+D9+D12)</f>
        <v>65838.23000000001</v>
      </c>
      <c r="E13" s="29">
        <f>SUM(E6+E9+E12)</f>
        <v>210000</v>
      </c>
      <c r="F13" s="29">
        <f>SUM(F6+F9+F12)</f>
        <v>0</v>
      </c>
      <c r="G13" s="67">
        <f>SUM(G6+G9+G12)</f>
        <v>0</v>
      </c>
      <c r="H13" s="29">
        <f>SUM(H6+H9+H12)</f>
        <v>210000</v>
      </c>
    </row>
  </sheetData>
  <sheetProtection/>
  <mergeCells count="1">
    <mergeCell ref="B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A2" sqref="A2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6" width="15.7109375" style="0" customWidth="1"/>
    <col min="7" max="7" width="19.421875" style="0" customWidth="1"/>
  </cols>
  <sheetData>
    <row r="1" spans="1:7" ht="24.75" customHeight="1">
      <c r="A1" s="133" t="s">
        <v>306</v>
      </c>
      <c r="B1" s="133"/>
      <c r="C1" s="133"/>
      <c r="D1" s="133"/>
      <c r="E1" s="133"/>
      <c r="F1" s="133"/>
      <c r="G1" s="133"/>
    </row>
    <row r="2" spans="1:7" ht="24.75" customHeight="1">
      <c r="A2" s="3"/>
      <c r="B2" s="3"/>
      <c r="C2" s="3"/>
      <c r="D2" s="3"/>
      <c r="E2" s="3"/>
      <c r="F2" s="3"/>
      <c r="G2" s="3"/>
    </row>
    <row r="3" spans="1:7" ht="39.75" customHeight="1">
      <c r="A3" s="3" t="s">
        <v>2</v>
      </c>
      <c r="B3" s="3" t="s">
        <v>3</v>
      </c>
      <c r="C3" s="4" t="s">
        <v>19</v>
      </c>
      <c r="D3" s="23" t="s">
        <v>20</v>
      </c>
      <c r="E3" s="23" t="s">
        <v>17</v>
      </c>
      <c r="F3" s="8" t="s">
        <v>18</v>
      </c>
      <c r="G3" s="3" t="s">
        <v>21</v>
      </c>
    </row>
    <row r="4" spans="1:7" ht="39.75" customHeight="1">
      <c r="A4" s="65"/>
      <c r="B4" s="3"/>
      <c r="C4" s="89"/>
      <c r="D4" s="89"/>
      <c r="E4" s="89"/>
      <c r="F4" s="89"/>
      <c r="G4" s="89"/>
    </row>
    <row r="5" spans="1:7" ht="24.75" customHeight="1">
      <c r="A5" s="65">
        <v>1</v>
      </c>
      <c r="B5" s="3" t="s">
        <v>25</v>
      </c>
      <c r="C5" s="5">
        <f>+'Avanzo eTitolo 1'!D11</f>
        <v>0</v>
      </c>
      <c r="D5" s="5">
        <f>+'Avanzo eTitolo 1'!E11</f>
        <v>0</v>
      </c>
      <c r="E5" s="5">
        <f>+'Avanzo eTitolo 1'!F11</f>
        <v>0</v>
      </c>
      <c r="F5" s="5">
        <f>+'Avanzo eTitolo 1'!G11</f>
        <v>0</v>
      </c>
      <c r="G5" s="5">
        <f>+'Avanzo eTitolo 1'!H11</f>
        <v>0</v>
      </c>
    </row>
    <row r="6" spans="1:7" ht="24.75" customHeight="1">
      <c r="A6" s="65">
        <v>2</v>
      </c>
      <c r="B6" s="4" t="s">
        <v>115</v>
      </c>
      <c r="C6" s="5">
        <f>+TITOLO2!D14</f>
        <v>11027303.660000002</v>
      </c>
      <c r="D6" s="5">
        <f>+TITOLO2!E14</f>
        <v>13127078</v>
      </c>
      <c r="E6" s="5">
        <f>+TITOLO2!F14</f>
        <v>1912880</v>
      </c>
      <c r="F6" s="5">
        <f>+TITOLO2!G14</f>
        <v>950000</v>
      </c>
      <c r="G6" s="5">
        <f>+TITOLO2!H14</f>
        <v>14089958</v>
      </c>
    </row>
    <row r="7" spans="1:7" ht="24.75" customHeight="1">
      <c r="A7" s="65">
        <v>3</v>
      </c>
      <c r="B7" s="3" t="s">
        <v>26</v>
      </c>
      <c r="C7" s="5">
        <f>+'Titolo-3'!D17</f>
        <v>977228.21</v>
      </c>
      <c r="D7" s="5">
        <f>+'Titolo-3'!E17</f>
        <v>938107</v>
      </c>
      <c r="E7" s="5">
        <f>+'Titolo-3'!F17</f>
        <v>0</v>
      </c>
      <c r="F7" s="57">
        <f>+'Titolo-3'!G17</f>
        <v>12357</v>
      </c>
      <c r="G7" s="5">
        <f>+'Titolo-3'!H17</f>
        <v>925750</v>
      </c>
    </row>
    <row r="8" spans="1:7" ht="39" customHeight="1">
      <c r="A8" s="65">
        <v>4</v>
      </c>
      <c r="B8" s="4" t="s">
        <v>27</v>
      </c>
      <c r="C8" s="5">
        <f>+TITOLO4!D18</f>
        <v>0</v>
      </c>
      <c r="D8" s="5">
        <f>+TITOLO4!E18</f>
        <v>25544.6</v>
      </c>
      <c r="E8" s="5">
        <f>+TITOLO4!F18</f>
        <v>0</v>
      </c>
      <c r="F8" s="5">
        <f>+TITOLO4!G18</f>
        <v>10544.6</v>
      </c>
      <c r="G8" s="5">
        <f>+TITOLO4!H18</f>
        <v>0</v>
      </c>
    </row>
    <row r="9" spans="1:7" ht="24.75" customHeight="1">
      <c r="A9" s="65">
        <v>5</v>
      </c>
      <c r="B9" s="4" t="s">
        <v>28</v>
      </c>
      <c r="C9" s="5">
        <f>+titolo5!D11</f>
        <v>0</v>
      </c>
      <c r="D9" s="5">
        <f>+titolo5!E11</f>
        <v>207650</v>
      </c>
      <c r="E9" s="5">
        <f>+titolo5!F11</f>
        <v>1659066.06</v>
      </c>
      <c r="F9" s="5">
        <f>+titolo5!G11</f>
        <v>0</v>
      </c>
      <c r="G9" s="5">
        <f>+titolo5!H11</f>
        <v>1866716.06</v>
      </c>
    </row>
    <row r="10" spans="1:7" ht="24.75" customHeight="1">
      <c r="A10" s="65">
        <v>6</v>
      </c>
      <c r="B10" s="4" t="s">
        <v>29</v>
      </c>
      <c r="C10" s="5">
        <f>+titolo6!D13</f>
        <v>65838.23000000001</v>
      </c>
      <c r="D10" s="5">
        <f>+titolo6!E13</f>
        <v>210000</v>
      </c>
      <c r="E10" s="5">
        <f>+titolo6!F13</f>
        <v>0</v>
      </c>
      <c r="F10" s="5">
        <f>+titolo6!G13</f>
        <v>0</v>
      </c>
      <c r="G10" s="5">
        <f>+titolo6!H13</f>
        <v>210000</v>
      </c>
    </row>
    <row r="11" spans="1:7" ht="24.75" customHeight="1">
      <c r="A11" s="2" t="s">
        <v>4</v>
      </c>
      <c r="B11" s="3"/>
      <c r="C11" s="29">
        <f>SUM(C5:C10)</f>
        <v>12070370.100000001</v>
      </c>
      <c r="D11" s="29">
        <f>SUM(D4:D10)</f>
        <v>14508379.6</v>
      </c>
      <c r="E11" s="29">
        <f>SUM(E4:E10)</f>
        <v>3571946.06</v>
      </c>
      <c r="F11" s="29">
        <f>SUM(F4:F10)</f>
        <v>972901.6</v>
      </c>
      <c r="G11" s="29">
        <f>SUM(G4:G10)</f>
        <v>17092424.06</v>
      </c>
    </row>
    <row r="12" spans="1:7" ht="24.75" customHeight="1">
      <c r="A12" s="3"/>
      <c r="B12" s="3"/>
      <c r="C12" s="3"/>
      <c r="D12" s="3"/>
      <c r="E12" s="3"/>
      <c r="F12" s="3"/>
      <c r="G12" s="3"/>
    </row>
    <row r="13" spans="1:7" ht="18" customHeight="1">
      <c r="A13" s="3"/>
      <c r="B13" s="2" t="s">
        <v>22</v>
      </c>
      <c r="C13" s="57">
        <f>+'Avanzo eTitolo 1'!D4</f>
        <v>0</v>
      </c>
      <c r="D13" s="57">
        <f>+'Avanzo eTitolo 1'!E4</f>
        <v>478933.71</v>
      </c>
      <c r="E13" s="57">
        <f>+'Avanzo eTitolo 1'!F4</f>
        <v>0</v>
      </c>
      <c r="F13" s="57">
        <f>+'Avanzo eTitolo 1'!G4</f>
        <v>478933.71</v>
      </c>
      <c r="G13" s="57">
        <f>+'Avanzo eTitolo 1'!H4</f>
        <v>0</v>
      </c>
    </row>
    <row r="14" spans="1:7" ht="18" customHeight="1">
      <c r="A14" s="3"/>
      <c r="B14" s="3"/>
      <c r="C14" s="3"/>
      <c r="D14" s="3"/>
      <c r="E14" s="3"/>
      <c r="F14" s="3"/>
      <c r="G14" s="3"/>
    </row>
    <row r="15" spans="1:7" ht="18" customHeight="1">
      <c r="A15" s="2" t="s">
        <v>113</v>
      </c>
      <c r="B15" s="3"/>
      <c r="C15" s="29">
        <f>SUM(C11+C13)</f>
        <v>12070370.100000001</v>
      </c>
      <c r="D15" s="29">
        <f>SUM(D11+D13)</f>
        <v>14987313.31</v>
      </c>
      <c r="E15" s="29">
        <f>SUM(E11:E13)</f>
        <v>3571946.06</v>
      </c>
      <c r="F15" s="29">
        <f>SUM(F11:F13)</f>
        <v>1451835.31</v>
      </c>
      <c r="G15" s="29">
        <f>SUM(G11:G13)</f>
        <v>17092424.06</v>
      </c>
    </row>
    <row r="16" ht="18" customHeight="1">
      <c r="G16" s="28"/>
    </row>
    <row r="17" ht="18" customHeight="1">
      <c r="G17" s="28"/>
    </row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70">
      <selection activeCell="H73" sqref="H73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5.7109375" style="0" customWidth="1"/>
    <col min="4" max="4" width="14.140625" style="0" customWidth="1"/>
    <col min="5" max="6" width="14.00390625" style="0" customWidth="1"/>
    <col min="7" max="7" width="14.421875" style="0" customWidth="1"/>
    <col min="8" max="8" width="18.00390625" style="124" customWidth="1"/>
  </cols>
  <sheetData>
    <row r="1" spans="1:8" ht="24.75" customHeight="1">
      <c r="A1" s="133" t="s">
        <v>307</v>
      </c>
      <c r="B1" s="133"/>
      <c r="C1" s="133"/>
      <c r="D1" s="133"/>
      <c r="E1" s="133"/>
      <c r="F1" s="133"/>
      <c r="G1" s="133"/>
      <c r="H1" s="133"/>
    </row>
    <row r="2" spans="1:8" ht="24.75" customHeight="1">
      <c r="A2" s="3"/>
      <c r="B2" s="3"/>
      <c r="C2" s="3"/>
      <c r="D2" s="3"/>
      <c r="E2" s="3"/>
      <c r="F2" s="3"/>
      <c r="G2" s="3"/>
      <c r="H2" s="120"/>
    </row>
    <row r="3" spans="1:8" s="12" customFormat="1" ht="39.75" customHeight="1">
      <c r="A3" s="11" t="s">
        <v>13</v>
      </c>
      <c r="B3" s="11" t="s">
        <v>0</v>
      </c>
      <c r="C3" s="8" t="s">
        <v>1</v>
      </c>
      <c r="D3" s="11" t="s">
        <v>32</v>
      </c>
      <c r="E3" s="23" t="s">
        <v>33</v>
      </c>
      <c r="F3" s="23" t="s">
        <v>17</v>
      </c>
      <c r="G3" s="8" t="s">
        <v>18</v>
      </c>
      <c r="H3" s="126" t="s">
        <v>21</v>
      </c>
    </row>
    <row r="4" spans="1:8" s="12" customFormat="1" ht="24.75" customHeight="1">
      <c r="A4" s="11"/>
      <c r="B4" s="19"/>
      <c r="C4" s="8" t="s">
        <v>31</v>
      </c>
      <c r="D4" s="8"/>
      <c r="E4" s="23"/>
      <c r="F4" s="26"/>
      <c r="G4" s="8"/>
      <c r="H4" s="126"/>
    </row>
    <row r="5" spans="1:8" s="12" customFormat="1" ht="24.75" customHeight="1">
      <c r="A5" s="11"/>
      <c r="B5" s="19"/>
      <c r="C5" s="2" t="s">
        <v>94</v>
      </c>
      <c r="D5" s="8"/>
      <c r="E5" s="23"/>
      <c r="F5" s="26"/>
      <c r="G5" s="8"/>
      <c r="H5" s="126"/>
    </row>
    <row r="6" spans="1:8" s="12" customFormat="1" ht="24.75" customHeight="1">
      <c r="A6" s="11"/>
      <c r="B6" s="19"/>
      <c r="C6" s="131" t="s">
        <v>82</v>
      </c>
      <c r="D6" s="134"/>
      <c r="E6" s="134"/>
      <c r="F6" s="135"/>
      <c r="G6" s="8"/>
      <c r="H6" s="126"/>
    </row>
    <row r="7" spans="1:8" s="12" customFormat="1" ht="39" customHeight="1">
      <c r="A7" s="11"/>
      <c r="B7" s="19"/>
      <c r="C7" s="32" t="s">
        <v>128</v>
      </c>
      <c r="D7" s="13"/>
      <c r="E7" s="13"/>
      <c r="F7" s="22"/>
      <c r="G7" s="8"/>
      <c r="H7" s="126"/>
    </row>
    <row r="8" spans="1:8" s="1" customFormat="1" ht="24.75" customHeight="1">
      <c r="A8" s="8">
        <v>1010103</v>
      </c>
      <c r="B8" s="8">
        <v>10</v>
      </c>
      <c r="C8" s="4" t="s">
        <v>84</v>
      </c>
      <c r="D8" s="10">
        <v>0</v>
      </c>
      <c r="E8" s="10">
        <v>0</v>
      </c>
      <c r="F8" s="10">
        <v>0</v>
      </c>
      <c r="G8" s="10">
        <v>0</v>
      </c>
      <c r="H8" s="119">
        <v>0</v>
      </c>
    </row>
    <row r="9" spans="1:8" s="1" customFormat="1" ht="24.75" customHeight="1">
      <c r="A9" s="8">
        <v>1010103</v>
      </c>
      <c r="B9" s="8">
        <v>15</v>
      </c>
      <c r="C9" s="4" t="s">
        <v>83</v>
      </c>
      <c r="D9" s="10">
        <v>0</v>
      </c>
      <c r="E9" s="10">
        <v>0</v>
      </c>
      <c r="F9" s="10">
        <v>0</v>
      </c>
      <c r="G9" s="10">
        <v>0</v>
      </c>
      <c r="H9" s="119">
        <v>0</v>
      </c>
    </row>
    <row r="10" spans="1:8" s="1" customFormat="1" ht="24.75" customHeight="1">
      <c r="A10" s="8">
        <v>1010103</v>
      </c>
      <c r="B10" s="8">
        <v>20</v>
      </c>
      <c r="C10" s="4" t="s">
        <v>85</v>
      </c>
      <c r="D10" s="10">
        <v>464.48</v>
      </c>
      <c r="E10" s="10">
        <v>2000</v>
      </c>
      <c r="F10" s="10">
        <v>0</v>
      </c>
      <c r="G10" s="10">
        <v>0</v>
      </c>
      <c r="H10" s="119">
        <v>2000</v>
      </c>
    </row>
    <row r="11" spans="1:8" ht="24.75" customHeight="1">
      <c r="A11" s="8">
        <v>1010103</v>
      </c>
      <c r="B11" s="8">
        <v>25</v>
      </c>
      <c r="C11" s="4" t="s">
        <v>56</v>
      </c>
      <c r="D11" s="10">
        <v>11343.75</v>
      </c>
      <c r="E11" s="10">
        <v>12500</v>
      </c>
      <c r="F11" s="10">
        <v>0</v>
      </c>
      <c r="G11" s="10">
        <v>1000</v>
      </c>
      <c r="H11" s="119">
        <v>11500</v>
      </c>
    </row>
    <row r="12" spans="1:8" ht="24.75" customHeight="1">
      <c r="A12" s="8"/>
      <c r="B12" s="30"/>
      <c r="C12" s="31" t="s">
        <v>86</v>
      </c>
      <c r="D12" s="29">
        <f>SUM(D8:D11)</f>
        <v>11808.23</v>
      </c>
      <c r="E12" s="29">
        <f>SUM(E8:E11)</f>
        <v>14500</v>
      </c>
      <c r="F12" s="69">
        <f>SUM(F8:F11)</f>
        <v>0</v>
      </c>
      <c r="G12" s="29">
        <f>SUM(G8:G11)</f>
        <v>1000</v>
      </c>
      <c r="H12" s="123">
        <f>SUM(H8:H11)</f>
        <v>13500</v>
      </c>
    </row>
    <row r="13" spans="1:8" ht="24.75" customHeight="1">
      <c r="A13" s="4"/>
      <c r="B13" s="21"/>
      <c r="C13" s="33" t="s">
        <v>87</v>
      </c>
      <c r="D13" s="10"/>
      <c r="E13" s="33"/>
      <c r="F13" s="33"/>
      <c r="G13" s="33"/>
      <c r="H13" s="119"/>
    </row>
    <row r="14" spans="1:8" ht="24.75" customHeight="1">
      <c r="A14" s="3">
        <v>1010107</v>
      </c>
      <c r="B14" s="3">
        <v>30</v>
      </c>
      <c r="C14" s="4" t="s">
        <v>57</v>
      </c>
      <c r="D14" s="10">
        <v>0</v>
      </c>
      <c r="E14" s="10">
        <v>0</v>
      </c>
      <c r="F14" s="57">
        <v>0</v>
      </c>
      <c r="G14" s="57">
        <v>0</v>
      </c>
      <c r="H14" s="119">
        <v>0</v>
      </c>
    </row>
    <row r="15" spans="1:8" ht="24.75" customHeight="1">
      <c r="A15" s="3"/>
      <c r="B15" s="3"/>
      <c r="C15" s="32" t="s">
        <v>93</v>
      </c>
      <c r="D15" s="29">
        <f>SUM(D14)</f>
        <v>0</v>
      </c>
      <c r="E15" s="29">
        <f>SUM(E14:E14)</f>
        <v>0</v>
      </c>
      <c r="F15" s="29">
        <f>SUM(F14:F14)</f>
        <v>0</v>
      </c>
      <c r="G15" s="67">
        <f>SUM(G14:G14)</f>
        <v>0</v>
      </c>
      <c r="H15" s="123">
        <f>SUM(H14:H14)</f>
        <v>0</v>
      </c>
    </row>
    <row r="16" spans="1:8" ht="24.75" customHeight="1">
      <c r="A16" s="3"/>
      <c r="B16" s="3"/>
      <c r="C16" s="32" t="s">
        <v>131</v>
      </c>
      <c r="D16" s="29">
        <f>SUM(D12+D15)</f>
        <v>11808.23</v>
      </c>
      <c r="E16" s="29">
        <f>SUM(E12+E15)</f>
        <v>14500</v>
      </c>
      <c r="F16" s="29">
        <f>SUM(F12+F15)</f>
        <v>0</v>
      </c>
      <c r="G16" s="67">
        <f>SUM(G12+G15)</f>
        <v>1000</v>
      </c>
      <c r="H16" s="123">
        <f>SUM(H12+H15)</f>
        <v>13500</v>
      </c>
    </row>
    <row r="17" spans="1:8" ht="24.75" customHeight="1">
      <c r="A17" s="3"/>
      <c r="B17" s="3"/>
      <c r="C17" s="147" t="s">
        <v>88</v>
      </c>
      <c r="D17" s="152"/>
      <c r="E17" s="148"/>
      <c r="F17" s="10"/>
      <c r="G17" s="3"/>
      <c r="H17" s="123"/>
    </row>
    <row r="18" spans="1:8" ht="24.75" customHeight="1">
      <c r="A18" s="3"/>
      <c r="B18" s="3"/>
      <c r="C18" s="54" t="s">
        <v>89</v>
      </c>
      <c r="D18" s="64"/>
      <c r="E18" s="63"/>
      <c r="F18" s="10"/>
      <c r="G18" s="3"/>
      <c r="H18" s="123"/>
    </row>
    <row r="19" spans="1:8" ht="24.75" customHeight="1">
      <c r="A19" s="3">
        <v>1010201</v>
      </c>
      <c r="B19" s="3">
        <v>35</v>
      </c>
      <c r="C19" s="4" t="s">
        <v>10</v>
      </c>
      <c r="D19" s="10">
        <v>29000</v>
      </c>
      <c r="E19" s="10">
        <v>24000</v>
      </c>
      <c r="F19" s="10">
        <v>0</v>
      </c>
      <c r="G19" s="57">
        <v>0</v>
      </c>
      <c r="H19" s="119">
        <v>24000</v>
      </c>
    </row>
    <row r="20" spans="1:8" ht="24.75" customHeight="1">
      <c r="A20" s="3">
        <v>1010201</v>
      </c>
      <c r="B20" s="3">
        <v>36</v>
      </c>
      <c r="C20" s="4" t="s">
        <v>252</v>
      </c>
      <c r="D20" s="10">
        <v>2952.85</v>
      </c>
      <c r="E20" s="10">
        <v>0</v>
      </c>
      <c r="F20" s="10">
        <v>0</v>
      </c>
      <c r="G20" s="57">
        <v>0</v>
      </c>
      <c r="H20" s="119">
        <v>0</v>
      </c>
    </row>
    <row r="21" spans="1:8" ht="24.75" customHeight="1">
      <c r="A21" s="3">
        <v>1010201</v>
      </c>
      <c r="B21" s="3">
        <v>40</v>
      </c>
      <c r="C21" s="4" t="s">
        <v>34</v>
      </c>
      <c r="D21" s="10">
        <v>31200</v>
      </c>
      <c r="E21" s="10">
        <v>31200</v>
      </c>
      <c r="F21" s="57">
        <v>0</v>
      </c>
      <c r="G21" s="57">
        <v>0</v>
      </c>
      <c r="H21" s="119">
        <v>31200</v>
      </c>
    </row>
    <row r="22" spans="1:8" ht="24.75" customHeight="1">
      <c r="A22" s="3">
        <v>1010201</v>
      </c>
      <c r="B22" s="3">
        <v>45</v>
      </c>
      <c r="C22" s="4" t="s">
        <v>58</v>
      </c>
      <c r="D22" s="10">
        <v>15052.76</v>
      </c>
      <c r="E22" s="10">
        <v>12500</v>
      </c>
      <c r="F22" s="58">
        <v>0</v>
      </c>
      <c r="G22" s="57">
        <v>0</v>
      </c>
      <c r="H22" s="119">
        <v>12500</v>
      </c>
    </row>
    <row r="23" spans="1:8" ht="24.75" customHeight="1">
      <c r="A23" s="3"/>
      <c r="B23" s="3"/>
      <c r="C23" s="32" t="s">
        <v>92</v>
      </c>
      <c r="D23" s="29">
        <f>SUM(D19:D22)</f>
        <v>78205.61</v>
      </c>
      <c r="E23" s="29">
        <f>SUM(E19:E22)</f>
        <v>67700</v>
      </c>
      <c r="F23" s="29">
        <f>SUM(F19:F22)</f>
        <v>0</v>
      </c>
      <c r="G23" s="29">
        <f>SUM(G19:G22)</f>
        <v>0</v>
      </c>
      <c r="H23" s="123">
        <f>SUM(H19:H22)</f>
        <v>67700</v>
      </c>
    </row>
    <row r="24" spans="1:8" ht="24.75" customHeight="1">
      <c r="A24" s="3"/>
      <c r="B24" s="3"/>
      <c r="C24" s="149" t="s">
        <v>90</v>
      </c>
      <c r="D24" s="150"/>
      <c r="E24" s="150"/>
      <c r="F24" s="151"/>
      <c r="G24" s="3"/>
      <c r="H24" s="119"/>
    </row>
    <row r="25" spans="1:8" ht="24.75" customHeight="1">
      <c r="A25" s="3">
        <v>1010202</v>
      </c>
      <c r="B25" s="3">
        <v>50</v>
      </c>
      <c r="C25" s="11" t="s">
        <v>35</v>
      </c>
      <c r="D25" s="10">
        <v>0</v>
      </c>
      <c r="E25" s="10">
        <v>500</v>
      </c>
      <c r="F25" s="10">
        <v>0</v>
      </c>
      <c r="G25" s="57">
        <v>0</v>
      </c>
      <c r="H25" s="119">
        <v>500</v>
      </c>
    </row>
    <row r="26" spans="1:8" ht="24.75" customHeight="1">
      <c r="A26" s="3"/>
      <c r="B26" s="3"/>
      <c r="C26" s="32" t="s">
        <v>91</v>
      </c>
      <c r="D26" s="29">
        <f>SUM(D25)</f>
        <v>0</v>
      </c>
      <c r="E26" s="29">
        <f>SUM(E25)</f>
        <v>500</v>
      </c>
      <c r="F26" s="29">
        <f>SUM(F25)</f>
        <v>0</v>
      </c>
      <c r="G26" s="29">
        <f>SUM(G25)</f>
        <v>0</v>
      </c>
      <c r="H26" s="123">
        <f>SUM(H25)</f>
        <v>500</v>
      </c>
    </row>
    <row r="27" spans="1:8" ht="24.75" customHeight="1">
      <c r="A27" s="3"/>
      <c r="B27" s="3"/>
      <c r="C27" s="32" t="s">
        <v>95</v>
      </c>
      <c r="D27" s="10"/>
      <c r="E27" s="10"/>
      <c r="F27" s="10"/>
      <c r="G27" s="3"/>
      <c r="H27" s="119"/>
    </row>
    <row r="28" spans="1:8" ht="24.75" customHeight="1">
      <c r="A28" s="3">
        <v>1010203</v>
      </c>
      <c r="B28" s="3">
        <v>55</v>
      </c>
      <c r="C28" s="11" t="s">
        <v>59</v>
      </c>
      <c r="D28" s="10">
        <v>15858.27</v>
      </c>
      <c r="E28" s="10">
        <v>30000</v>
      </c>
      <c r="F28" s="27">
        <v>0</v>
      </c>
      <c r="G28" s="57">
        <v>0</v>
      </c>
      <c r="H28" s="119">
        <v>30000</v>
      </c>
    </row>
    <row r="29" spans="1:8" ht="24.75" customHeight="1">
      <c r="A29" s="3">
        <v>1010203</v>
      </c>
      <c r="B29" s="3">
        <v>56</v>
      </c>
      <c r="C29" s="11" t="s">
        <v>160</v>
      </c>
      <c r="D29" s="10">
        <v>0</v>
      </c>
      <c r="E29" s="10">
        <v>0</v>
      </c>
      <c r="F29" s="27">
        <v>0</v>
      </c>
      <c r="G29" s="57">
        <v>0</v>
      </c>
      <c r="H29" s="119">
        <v>0</v>
      </c>
    </row>
    <row r="30" spans="1:8" ht="24.75" customHeight="1">
      <c r="A30" s="3">
        <v>1010203</v>
      </c>
      <c r="B30" s="3">
        <v>60</v>
      </c>
      <c r="C30" s="11" t="s">
        <v>71</v>
      </c>
      <c r="D30" s="10">
        <v>1702.68</v>
      </c>
      <c r="E30" s="10">
        <v>2500</v>
      </c>
      <c r="F30" s="57">
        <v>500</v>
      </c>
      <c r="G30" s="57">
        <v>0</v>
      </c>
      <c r="H30" s="119">
        <v>3000</v>
      </c>
    </row>
    <row r="31" spans="1:8" ht="24.75" customHeight="1">
      <c r="A31" s="3">
        <v>1010203</v>
      </c>
      <c r="B31" s="3">
        <v>65</v>
      </c>
      <c r="C31" s="11" t="s">
        <v>60</v>
      </c>
      <c r="D31" s="10">
        <v>0</v>
      </c>
      <c r="E31" s="10">
        <v>500</v>
      </c>
      <c r="F31" s="58">
        <v>0</v>
      </c>
      <c r="G31" s="57">
        <v>0</v>
      </c>
      <c r="H31" s="119">
        <v>500</v>
      </c>
    </row>
    <row r="32" spans="1:8" ht="24.75" customHeight="1">
      <c r="A32" s="3"/>
      <c r="B32" s="3"/>
      <c r="C32" s="32" t="s">
        <v>96</v>
      </c>
      <c r="D32" s="29">
        <f>SUM(D28:D31)</f>
        <v>17560.95</v>
      </c>
      <c r="E32" s="29">
        <f>SUM(E28:E31)</f>
        <v>33000</v>
      </c>
      <c r="F32" s="29">
        <f>SUM(F28:F31)</f>
        <v>500</v>
      </c>
      <c r="G32" s="29">
        <f>SUM(G28:G31)</f>
        <v>0</v>
      </c>
      <c r="H32" s="123">
        <f>SUM(H28:H31)</f>
        <v>33500</v>
      </c>
    </row>
    <row r="33" spans="1:8" ht="24.75" customHeight="1">
      <c r="A33" s="3"/>
      <c r="B33" s="3"/>
      <c r="C33" s="32" t="s">
        <v>97</v>
      </c>
      <c r="D33" s="10"/>
      <c r="E33" s="10"/>
      <c r="F33" s="10"/>
      <c r="G33" s="3"/>
      <c r="H33" s="123"/>
    </row>
    <row r="34" spans="1:8" ht="24.75" customHeight="1">
      <c r="A34" s="3">
        <v>1010205</v>
      </c>
      <c r="B34" s="3">
        <v>70</v>
      </c>
      <c r="C34" s="4" t="s">
        <v>62</v>
      </c>
      <c r="D34" s="10">
        <v>3000</v>
      </c>
      <c r="E34" s="10">
        <v>5000</v>
      </c>
      <c r="F34" s="10">
        <v>0</v>
      </c>
      <c r="G34" s="10">
        <v>2000</v>
      </c>
      <c r="H34" s="119">
        <v>3000</v>
      </c>
    </row>
    <row r="35" spans="1:8" ht="24.75" customHeight="1">
      <c r="A35" s="3"/>
      <c r="B35" s="4"/>
      <c r="C35" s="32" t="s">
        <v>98</v>
      </c>
      <c r="D35" s="67">
        <f>+D34</f>
        <v>3000</v>
      </c>
      <c r="E35" s="67">
        <f>+E34</f>
        <v>5000</v>
      </c>
      <c r="F35" s="67">
        <f>+F34</f>
        <v>0</v>
      </c>
      <c r="G35" s="67">
        <f>+G34</f>
        <v>2000</v>
      </c>
      <c r="H35" s="125">
        <f>+H34</f>
        <v>3000</v>
      </c>
    </row>
    <row r="36" spans="1:8" ht="24.75" customHeight="1">
      <c r="A36" s="3"/>
      <c r="B36" s="4"/>
      <c r="C36" s="32" t="s">
        <v>99</v>
      </c>
      <c r="D36" s="27"/>
      <c r="E36" s="10"/>
      <c r="F36" s="10"/>
      <c r="G36" s="10"/>
      <c r="H36" s="123"/>
    </row>
    <row r="37" spans="1:8" ht="24.75" customHeight="1">
      <c r="A37" s="3">
        <v>1010207</v>
      </c>
      <c r="B37" s="4">
        <v>75</v>
      </c>
      <c r="C37" s="11" t="s">
        <v>63</v>
      </c>
      <c r="D37" s="57">
        <v>5367.99</v>
      </c>
      <c r="E37" s="57">
        <v>5000</v>
      </c>
      <c r="F37" s="59">
        <v>0</v>
      </c>
      <c r="G37" s="10">
        <v>300</v>
      </c>
      <c r="H37" s="119">
        <v>4700</v>
      </c>
    </row>
    <row r="38" spans="1:8" ht="24.75" customHeight="1">
      <c r="A38" s="3">
        <v>1010207</v>
      </c>
      <c r="B38" s="4">
        <v>76</v>
      </c>
      <c r="C38" s="11" t="s">
        <v>260</v>
      </c>
      <c r="D38" s="57">
        <v>139559.82</v>
      </c>
      <c r="E38" s="57">
        <v>200000</v>
      </c>
      <c r="F38" s="59">
        <v>0</v>
      </c>
      <c r="G38" s="10">
        <v>50000</v>
      </c>
      <c r="H38" s="119">
        <v>150000</v>
      </c>
    </row>
    <row r="39" spans="1:8" ht="24.75" customHeight="1">
      <c r="A39" s="3"/>
      <c r="B39" s="4"/>
      <c r="C39" s="32" t="s">
        <v>100</v>
      </c>
      <c r="D39" s="67">
        <f>+D38+D37</f>
        <v>144927.81</v>
      </c>
      <c r="E39" s="67">
        <f>+E38+E37</f>
        <v>205000</v>
      </c>
      <c r="F39" s="67">
        <f>+F38+F37</f>
        <v>0</v>
      </c>
      <c r="G39" s="67">
        <f>+G38+G37</f>
        <v>50300</v>
      </c>
      <c r="H39" s="125">
        <f>+H38+H37</f>
        <v>154700</v>
      </c>
    </row>
    <row r="40" spans="1:8" ht="24.75" customHeight="1">
      <c r="A40" s="3"/>
      <c r="B40" s="4"/>
      <c r="C40" s="32" t="s">
        <v>101</v>
      </c>
      <c r="D40" s="57"/>
      <c r="E40" s="10"/>
      <c r="F40" s="59"/>
      <c r="G40" s="10"/>
      <c r="H40" s="123"/>
    </row>
    <row r="41" spans="1:8" ht="24.75" customHeight="1">
      <c r="A41" s="3">
        <v>1010211</v>
      </c>
      <c r="B41" s="4">
        <v>80</v>
      </c>
      <c r="C41" s="11" t="s">
        <v>61</v>
      </c>
      <c r="D41" s="10">
        <v>0</v>
      </c>
      <c r="E41" s="10">
        <v>58862</v>
      </c>
      <c r="F41" s="59">
        <v>41138</v>
      </c>
      <c r="G41" s="10">
        <v>0</v>
      </c>
      <c r="H41" s="119">
        <v>107178</v>
      </c>
    </row>
    <row r="42" spans="1:8" ht="24.75" customHeight="1">
      <c r="A42" s="3"/>
      <c r="B42" s="4"/>
      <c r="C42" s="32" t="s">
        <v>102</v>
      </c>
      <c r="D42" s="29">
        <f>SUM(D41)</f>
        <v>0</v>
      </c>
      <c r="E42" s="29">
        <f>SUM(E41)</f>
        <v>58862</v>
      </c>
      <c r="F42" s="67">
        <f>SUM(F41)</f>
        <v>41138</v>
      </c>
      <c r="G42" s="29">
        <f>SUM(G41)</f>
        <v>0</v>
      </c>
      <c r="H42" s="123">
        <f>SUM(H41)</f>
        <v>107178</v>
      </c>
    </row>
    <row r="43" spans="1:8" ht="24.75" customHeight="1">
      <c r="A43" s="3"/>
      <c r="B43" s="4"/>
      <c r="C43" s="32" t="s">
        <v>132</v>
      </c>
      <c r="D43" s="29">
        <f>SUM(D23+D26+D32+D35+D39+D42)</f>
        <v>243694.37</v>
      </c>
      <c r="E43" s="29">
        <f>SUM(E23+E26+E32+E35+E39+E42)</f>
        <v>370062</v>
      </c>
      <c r="F43" s="67">
        <f>SUM(F23+F26+F32+F35+F39+F42)</f>
        <v>41638</v>
      </c>
      <c r="G43" s="29">
        <f>SUM(G23+G26+G32+G35+G39+G42)</f>
        <v>52300</v>
      </c>
      <c r="H43" s="123">
        <f>SUM(H23+H26+H32+H35+H39+H42)</f>
        <v>366578</v>
      </c>
    </row>
    <row r="44" spans="1:8" ht="24.75" customHeight="1">
      <c r="A44" s="3"/>
      <c r="B44" s="4"/>
      <c r="C44" s="32" t="s">
        <v>133</v>
      </c>
      <c r="D44" s="29">
        <f>SUM(D16+D43)</f>
        <v>255502.6</v>
      </c>
      <c r="E44" s="29">
        <f>SUM(E16+E43)</f>
        <v>384562</v>
      </c>
      <c r="F44" s="67">
        <f>SUM(F16+F43)</f>
        <v>41638</v>
      </c>
      <c r="G44" s="29">
        <f>SUM(G16+G43)</f>
        <v>53300</v>
      </c>
      <c r="H44" s="123">
        <f>SUM(H16+H43)</f>
        <v>380078</v>
      </c>
    </row>
    <row r="45" spans="1:8" ht="24.75" customHeight="1">
      <c r="A45" s="3"/>
      <c r="B45" s="4"/>
      <c r="C45" s="149" t="s">
        <v>103</v>
      </c>
      <c r="D45" s="150"/>
      <c r="E45" s="150"/>
      <c r="F45" s="151"/>
      <c r="G45" s="10"/>
      <c r="H45" s="123"/>
    </row>
    <row r="46" spans="1:8" ht="24.75" customHeight="1">
      <c r="A46" s="3"/>
      <c r="B46" s="4"/>
      <c r="C46" s="32" t="s">
        <v>104</v>
      </c>
      <c r="D46" s="57"/>
      <c r="E46" s="10"/>
      <c r="F46" s="59"/>
      <c r="G46" s="10"/>
      <c r="H46" s="123"/>
    </row>
    <row r="47" spans="1:8" ht="24.75" customHeight="1">
      <c r="A47" s="3"/>
      <c r="B47" s="3"/>
      <c r="C47" s="32" t="s">
        <v>255</v>
      </c>
      <c r="D47" s="10"/>
      <c r="E47" s="10"/>
      <c r="F47" s="10"/>
      <c r="G47" s="3"/>
      <c r="H47" s="119"/>
    </row>
    <row r="48" spans="1:8" ht="24.75" customHeight="1">
      <c r="A48" s="3">
        <v>1090501</v>
      </c>
      <c r="B48" s="3">
        <v>81</v>
      </c>
      <c r="C48" s="4" t="s">
        <v>168</v>
      </c>
      <c r="D48" s="10">
        <v>0</v>
      </c>
      <c r="E48" s="10">
        <v>0</v>
      </c>
      <c r="F48" s="58">
        <v>0</v>
      </c>
      <c r="G48" s="57">
        <v>0</v>
      </c>
      <c r="H48" s="119">
        <v>0</v>
      </c>
    </row>
    <row r="49" spans="1:8" ht="24.75" customHeight="1">
      <c r="A49" s="3">
        <v>1090501</v>
      </c>
      <c r="B49" s="3">
        <v>82</v>
      </c>
      <c r="C49" s="4" t="s">
        <v>169</v>
      </c>
      <c r="D49" s="10">
        <v>0</v>
      </c>
      <c r="E49" s="10">
        <v>0</v>
      </c>
      <c r="F49" s="57">
        <v>0</v>
      </c>
      <c r="G49" s="57">
        <v>0</v>
      </c>
      <c r="H49" s="119">
        <v>0</v>
      </c>
    </row>
    <row r="50" spans="1:8" ht="24.75" customHeight="1">
      <c r="A50" s="3">
        <v>1090501</v>
      </c>
      <c r="B50" s="3">
        <v>83</v>
      </c>
      <c r="C50" s="4" t="s">
        <v>155</v>
      </c>
      <c r="D50" s="10">
        <v>60000</v>
      </c>
      <c r="E50" s="10">
        <v>60000</v>
      </c>
      <c r="F50" s="58">
        <v>0</v>
      </c>
      <c r="G50" s="57">
        <v>0</v>
      </c>
      <c r="H50" s="119">
        <v>60000</v>
      </c>
    </row>
    <row r="51" spans="1:8" ht="24.75" customHeight="1">
      <c r="A51" s="3">
        <v>1090501</v>
      </c>
      <c r="B51" s="3">
        <v>84</v>
      </c>
      <c r="C51" s="4" t="s">
        <v>156</v>
      </c>
      <c r="D51" s="10">
        <v>0</v>
      </c>
      <c r="E51" s="10">
        <v>0</v>
      </c>
      <c r="F51" s="57">
        <v>0</v>
      </c>
      <c r="G51" s="57">
        <v>0</v>
      </c>
      <c r="H51" s="119">
        <v>0</v>
      </c>
    </row>
    <row r="52" spans="1:8" ht="24.75" customHeight="1">
      <c r="A52" s="3">
        <v>1090501</v>
      </c>
      <c r="B52" s="3">
        <v>86</v>
      </c>
      <c r="C52" s="4" t="s">
        <v>157</v>
      </c>
      <c r="D52" s="10">
        <v>8035.25</v>
      </c>
      <c r="E52" s="10">
        <v>9000</v>
      </c>
      <c r="F52" s="57">
        <v>500</v>
      </c>
      <c r="G52" s="57">
        <v>0</v>
      </c>
      <c r="H52" s="119">
        <v>9500</v>
      </c>
    </row>
    <row r="53" spans="1:8" ht="24.75" customHeight="1">
      <c r="A53" s="3">
        <v>1090501</v>
      </c>
      <c r="B53" s="3">
        <v>95</v>
      </c>
      <c r="C53" s="4" t="s">
        <v>241</v>
      </c>
      <c r="D53" s="10">
        <v>5869.58</v>
      </c>
      <c r="E53" s="10">
        <v>7000</v>
      </c>
      <c r="F53" s="57">
        <v>1000</v>
      </c>
      <c r="G53" s="57">
        <v>0</v>
      </c>
      <c r="H53" s="119">
        <v>8000</v>
      </c>
    </row>
    <row r="54" spans="1:8" ht="24.75" customHeight="1">
      <c r="A54" s="3">
        <v>1090501</v>
      </c>
      <c r="B54" s="3">
        <v>87</v>
      </c>
      <c r="C54" s="4" t="s">
        <v>238</v>
      </c>
      <c r="D54" s="10">
        <v>14400</v>
      </c>
      <c r="E54" s="10">
        <v>14400</v>
      </c>
      <c r="F54" s="57">
        <v>0</v>
      </c>
      <c r="G54" s="57">
        <v>0</v>
      </c>
      <c r="H54" s="119">
        <v>14400</v>
      </c>
    </row>
    <row r="55" spans="1:8" ht="24.75" customHeight="1">
      <c r="A55" s="3">
        <v>1090501</v>
      </c>
      <c r="B55" s="3">
        <v>99</v>
      </c>
      <c r="C55" s="4" t="s">
        <v>253</v>
      </c>
      <c r="D55" s="10">
        <v>0</v>
      </c>
      <c r="E55" s="10">
        <v>0</v>
      </c>
      <c r="F55" s="10">
        <v>0</v>
      </c>
      <c r="G55" s="10">
        <v>0</v>
      </c>
      <c r="H55" s="119">
        <v>0</v>
      </c>
    </row>
    <row r="56" spans="1:8" ht="42.75" customHeight="1">
      <c r="A56" s="3">
        <v>1090501</v>
      </c>
      <c r="B56" s="3">
        <v>100</v>
      </c>
      <c r="C56" s="4" t="s">
        <v>239</v>
      </c>
      <c r="D56" s="10">
        <v>3820.72</v>
      </c>
      <c r="E56" s="10">
        <v>5000</v>
      </c>
      <c r="F56" s="58">
        <v>0</v>
      </c>
      <c r="G56" s="57">
        <v>0</v>
      </c>
      <c r="H56" s="119">
        <v>5000</v>
      </c>
    </row>
    <row r="57" spans="1:8" ht="24.75" customHeight="1">
      <c r="A57" s="3"/>
      <c r="B57" s="3"/>
      <c r="C57" s="32" t="s">
        <v>161</v>
      </c>
      <c r="D57" s="29">
        <f>SUM(D48:D56)</f>
        <v>92125.55</v>
      </c>
      <c r="E57" s="29">
        <f>SUM(E48:E56)</f>
        <v>95400</v>
      </c>
      <c r="F57" s="29">
        <f>SUM(F48:F56)</f>
        <v>1500</v>
      </c>
      <c r="G57" s="29">
        <f>SUM(G48:G56)</f>
        <v>0</v>
      </c>
      <c r="H57" s="123">
        <f>SUM(H48:H56)</f>
        <v>96900</v>
      </c>
    </row>
    <row r="58" spans="1:8" ht="24.75" customHeight="1">
      <c r="A58" s="3"/>
      <c r="B58" s="4"/>
      <c r="C58" s="32" t="s">
        <v>105</v>
      </c>
      <c r="D58" s="57"/>
      <c r="E58" s="10"/>
      <c r="F58" s="59"/>
      <c r="G58" s="10"/>
      <c r="H58" s="123"/>
    </row>
    <row r="59" spans="1:8" ht="24.75" customHeight="1">
      <c r="A59" s="3">
        <v>1090503</v>
      </c>
      <c r="B59" s="4">
        <v>85</v>
      </c>
      <c r="C59" s="11" t="s">
        <v>246</v>
      </c>
      <c r="D59" s="57">
        <v>100000</v>
      </c>
      <c r="E59" s="10">
        <v>126000</v>
      </c>
      <c r="F59" s="59">
        <v>0</v>
      </c>
      <c r="G59" s="10">
        <v>0</v>
      </c>
      <c r="H59" s="119">
        <v>126000</v>
      </c>
    </row>
    <row r="60" spans="1:8" ht="24.75" customHeight="1">
      <c r="A60" s="3">
        <v>1090503</v>
      </c>
      <c r="B60" s="4">
        <v>85</v>
      </c>
      <c r="C60" s="11" t="s">
        <v>160</v>
      </c>
      <c r="D60" s="57">
        <v>0</v>
      </c>
      <c r="E60" s="57">
        <v>0</v>
      </c>
      <c r="F60" s="57">
        <v>0</v>
      </c>
      <c r="G60" s="10">
        <v>0</v>
      </c>
      <c r="H60" s="119">
        <v>0</v>
      </c>
    </row>
    <row r="61" spans="1:8" ht="24.75" customHeight="1">
      <c r="A61" s="3">
        <v>1090503</v>
      </c>
      <c r="B61" s="4">
        <v>90</v>
      </c>
      <c r="C61" s="11" t="s">
        <v>291</v>
      </c>
      <c r="D61" s="57">
        <v>0</v>
      </c>
      <c r="E61" s="57">
        <v>0</v>
      </c>
      <c r="F61" s="57">
        <v>0</v>
      </c>
      <c r="G61" s="10">
        <v>0</v>
      </c>
      <c r="H61" s="119">
        <v>0</v>
      </c>
    </row>
    <row r="62" spans="1:8" ht="24.75" customHeight="1">
      <c r="A62" s="3">
        <v>1090503</v>
      </c>
      <c r="B62" s="4">
        <v>86</v>
      </c>
      <c r="C62" s="11" t="s">
        <v>256</v>
      </c>
      <c r="D62" s="57">
        <v>0</v>
      </c>
      <c r="E62" s="57">
        <v>0</v>
      </c>
      <c r="F62" s="57">
        <v>0</v>
      </c>
      <c r="G62" s="10">
        <v>0</v>
      </c>
      <c r="H62" s="119">
        <v>0</v>
      </c>
    </row>
    <row r="63" spans="1:8" ht="24.75" customHeight="1">
      <c r="A63" s="3">
        <v>1090503</v>
      </c>
      <c r="B63" s="4">
        <v>88</v>
      </c>
      <c r="C63" s="11" t="s">
        <v>59</v>
      </c>
      <c r="D63" s="57">
        <v>0</v>
      </c>
      <c r="E63" s="57">
        <v>0</v>
      </c>
      <c r="F63" s="57">
        <v>0</v>
      </c>
      <c r="G63" s="10">
        <v>0</v>
      </c>
      <c r="H63" s="119">
        <v>0</v>
      </c>
    </row>
    <row r="64" spans="1:8" ht="52.5" customHeight="1">
      <c r="A64" s="3">
        <v>1090503</v>
      </c>
      <c r="B64" s="4">
        <v>137</v>
      </c>
      <c r="C64" s="11" t="s">
        <v>273</v>
      </c>
      <c r="D64" s="57">
        <v>683534.93</v>
      </c>
      <c r="E64" s="57">
        <v>950000</v>
      </c>
      <c r="F64" s="57">
        <v>0</v>
      </c>
      <c r="G64" s="10">
        <v>950000</v>
      </c>
      <c r="H64" s="119">
        <v>0</v>
      </c>
    </row>
    <row r="65" spans="1:8" ht="52.5" customHeight="1">
      <c r="A65" s="3">
        <v>1090503</v>
      </c>
      <c r="B65" s="4">
        <v>129</v>
      </c>
      <c r="C65" s="11" t="s">
        <v>280</v>
      </c>
      <c r="D65" s="57">
        <v>8907345.23</v>
      </c>
      <c r="E65" s="57">
        <v>9630000</v>
      </c>
      <c r="F65" s="57">
        <v>995000</v>
      </c>
      <c r="G65" s="10">
        <v>0</v>
      </c>
      <c r="H65" s="119">
        <v>10455000</v>
      </c>
    </row>
    <row r="66" spans="1:8" ht="39.75" customHeight="1">
      <c r="A66" s="3">
        <v>1090503</v>
      </c>
      <c r="B66" s="4">
        <v>140</v>
      </c>
      <c r="C66" s="11" t="s">
        <v>281</v>
      </c>
      <c r="D66" s="57">
        <v>308843.06</v>
      </c>
      <c r="E66" s="57">
        <v>345000</v>
      </c>
      <c r="F66" s="57">
        <v>0</v>
      </c>
      <c r="G66" s="10">
        <v>85000</v>
      </c>
      <c r="H66" s="119">
        <v>431400</v>
      </c>
    </row>
    <row r="67" spans="1:8" ht="39.75" customHeight="1">
      <c r="A67" s="3">
        <v>1090503</v>
      </c>
      <c r="B67" s="4">
        <v>133</v>
      </c>
      <c r="C67" s="11" t="s">
        <v>288</v>
      </c>
      <c r="D67" s="57">
        <v>0</v>
      </c>
      <c r="E67" s="57">
        <v>0</v>
      </c>
      <c r="F67" s="57">
        <v>0</v>
      </c>
      <c r="G67" s="10">
        <v>0</v>
      </c>
      <c r="H67" s="119">
        <v>0</v>
      </c>
    </row>
    <row r="68" spans="1:8" ht="55.5" customHeight="1">
      <c r="A68" s="3">
        <v>1090503</v>
      </c>
      <c r="B68" s="4">
        <v>130</v>
      </c>
      <c r="C68" s="11" t="s">
        <v>282</v>
      </c>
      <c r="D68" s="57">
        <v>1244995.3</v>
      </c>
      <c r="E68" s="57">
        <v>2310000</v>
      </c>
      <c r="F68" s="57">
        <v>930000</v>
      </c>
      <c r="G68" s="10">
        <v>0</v>
      </c>
      <c r="H68" s="119">
        <v>3260000</v>
      </c>
    </row>
    <row r="69" spans="1:8" ht="24.75" customHeight="1">
      <c r="A69" s="3"/>
      <c r="B69" s="4"/>
      <c r="C69" s="32" t="s">
        <v>106</v>
      </c>
      <c r="D69" s="67">
        <f>SUM(D59:D68)</f>
        <v>11244718.520000001</v>
      </c>
      <c r="E69" s="67">
        <f>SUM(E59:E68)</f>
        <v>13361000</v>
      </c>
      <c r="F69" s="67">
        <f>SUM(F59:F68)</f>
        <v>1925000</v>
      </c>
      <c r="G69" s="67">
        <f>SUM(G59:G68)</f>
        <v>1035000</v>
      </c>
      <c r="H69" s="125">
        <f>SUM(H59:H68)</f>
        <v>14272400</v>
      </c>
    </row>
    <row r="70" spans="1:8" ht="24.75" customHeight="1">
      <c r="A70" s="3">
        <v>1090505</v>
      </c>
      <c r="B70" s="4">
        <v>150</v>
      </c>
      <c r="C70" s="11" t="s">
        <v>290</v>
      </c>
      <c r="D70" s="117">
        <v>0</v>
      </c>
      <c r="E70" s="59">
        <v>0</v>
      </c>
      <c r="F70" s="59">
        <v>0</v>
      </c>
      <c r="G70" s="59">
        <v>0</v>
      </c>
      <c r="H70" s="130">
        <v>0</v>
      </c>
    </row>
    <row r="71" spans="1:8" ht="24.75" customHeight="1">
      <c r="A71" s="3">
        <v>1090505</v>
      </c>
      <c r="B71" s="4">
        <v>152</v>
      </c>
      <c r="C71" s="11" t="s">
        <v>293</v>
      </c>
      <c r="D71" s="117">
        <v>48263.82</v>
      </c>
      <c r="E71" s="59">
        <v>213000</v>
      </c>
      <c r="F71" s="59">
        <v>0</v>
      </c>
      <c r="G71" s="59">
        <v>0</v>
      </c>
      <c r="H71" s="130">
        <v>213000</v>
      </c>
    </row>
    <row r="72" spans="1:8" ht="24.75" customHeight="1">
      <c r="A72" s="3">
        <v>1090505</v>
      </c>
      <c r="B72" s="4">
        <v>155</v>
      </c>
      <c r="C72" s="11" t="s">
        <v>292</v>
      </c>
      <c r="D72" s="117">
        <v>22790.67</v>
      </c>
      <c r="E72" s="59">
        <v>47000</v>
      </c>
      <c r="F72" s="59">
        <v>0</v>
      </c>
      <c r="G72" s="59">
        <v>0</v>
      </c>
      <c r="H72" s="130">
        <v>47000</v>
      </c>
    </row>
    <row r="73" spans="1:8" ht="24.75" customHeight="1">
      <c r="A73" s="3">
        <v>1090505</v>
      </c>
      <c r="B73" s="4">
        <v>160</v>
      </c>
      <c r="C73" s="11" t="s">
        <v>295</v>
      </c>
      <c r="D73" s="117">
        <v>0</v>
      </c>
      <c r="E73" s="59">
        <v>334806.71</v>
      </c>
      <c r="F73" s="59">
        <v>0</v>
      </c>
      <c r="G73" s="59">
        <v>334806.71</v>
      </c>
      <c r="H73" s="127">
        <v>0</v>
      </c>
    </row>
    <row r="74" spans="1:8" ht="50.25" customHeight="1">
      <c r="A74" s="3">
        <v>1090505</v>
      </c>
      <c r="B74" s="4">
        <v>175</v>
      </c>
      <c r="C74" s="11" t="s">
        <v>298</v>
      </c>
      <c r="D74" s="117">
        <v>0</v>
      </c>
      <c r="E74" s="59">
        <v>102000</v>
      </c>
      <c r="F74" s="59">
        <v>0</v>
      </c>
      <c r="G74" s="59">
        <v>102000</v>
      </c>
      <c r="H74" s="127">
        <v>0</v>
      </c>
    </row>
    <row r="75" spans="1:8" ht="24.75" customHeight="1">
      <c r="A75" s="3"/>
      <c r="B75" s="4"/>
      <c r="C75" s="32" t="s">
        <v>289</v>
      </c>
      <c r="D75" s="88">
        <f>SUM(D70:D74)</f>
        <v>71054.48999999999</v>
      </c>
      <c r="E75" s="88">
        <f>SUM(E70:E74)</f>
        <v>696806.71</v>
      </c>
      <c r="F75" s="88">
        <f>SUM(F70:F74)</f>
        <v>0</v>
      </c>
      <c r="G75" s="88">
        <f>SUM(G70:G74)</f>
        <v>436806.71</v>
      </c>
      <c r="H75" s="128">
        <f>SUM(H70:H74)</f>
        <v>260000</v>
      </c>
    </row>
    <row r="76" spans="1:8" ht="24.75" customHeight="1">
      <c r="A76" s="3"/>
      <c r="B76" s="4"/>
      <c r="C76" s="32" t="s">
        <v>162</v>
      </c>
      <c r="D76" s="88"/>
      <c r="E76" s="67"/>
      <c r="F76" s="70"/>
      <c r="G76" s="29"/>
      <c r="H76" s="123"/>
    </row>
    <row r="77" spans="1:8" ht="24.75" customHeight="1">
      <c r="A77" s="3">
        <v>1090507</v>
      </c>
      <c r="B77" s="4">
        <v>90</v>
      </c>
      <c r="C77" s="11" t="s">
        <v>158</v>
      </c>
      <c r="D77" s="57">
        <v>0</v>
      </c>
      <c r="E77" s="57">
        <v>0</v>
      </c>
      <c r="F77" s="59">
        <v>0</v>
      </c>
      <c r="G77" s="10">
        <v>0</v>
      </c>
      <c r="H77" s="119">
        <v>0</v>
      </c>
    </row>
    <row r="78" spans="1:8" ht="24.75" customHeight="1">
      <c r="A78" s="3">
        <v>1090507</v>
      </c>
      <c r="B78" s="4">
        <v>91</v>
      </c>
      <c r="C78" s="11" t="s">
        <v>159</v>
      </c>
      <c r="D78" s="57">
        <v>5100</v>
      </c>
      <c r="E78" s="57">
        <v>5100</v>
      </c>
      <c r="F78" s="59">
        <v>0</v>
      </c>
      <c r="G78" s="10">
        <v>0</v>
      </c>
      <c r="H78" s="119">
        <v>5100</v>
      </c>
    </row>
    <row r="79" spans="1:8" ht="24.75" customHeight="1">
      <c r="A79" s="3">
        <v>1090507</v>
      </c>
      <c r="B79" s="4">
        <v>102</v>
      </c>
      <c r="C79" s="11" t="s">
        <v>240</v>
      </c>
      <c r="D79" s="57">
        <v>1224</v>
      </c>
      <c r="E79" s="57">
        <v>1250</v>
      </c>
      <c r="F79" s="59">
        <v>0</v>
      </c>
      <c r="G79" s="10">
        <v>20</v>
      </c>
      <c r="H79" s="119">
        <v>1230</v>
      </c>
    </row>
    <row r="80" spans="1:8" ht="24.75" customHeight="1">
      <c r="A80" s="3"/>
      <c r="B80" s="4"/>
      <c r="C80" s="32" t="s">
        <v>163</v>
      </c>
      <c r="D80" s="67">
        <f>SUM(D77:D79)</f>
        <v>6324</v>
      </c>
      <c r="E80" s="67">
        <f>SUM(E77:E79)</f>
        <v>6350</v>
      </c>
      <c r="F80" s="67">
        <f>SUM(F77:F79)</f>
        <v>0</v>
      </c>
      <c r="G80" s="67">
        <f>SUM(G77:G79)</f>
        <v>20</v>
      </c>
      <c r="H80" s="125">
        <f>SUM(H77:H79)</f>
        <v>6330</v>
      </c>
    </row>
    <row r="81" spans="1:8" ht="24.75" customHeight="1">
      <c r="A81" s="3"/>
      <c r="B81" s="4"/>
      <c r="C81" s="32" t="s">
        <v>134</v>
      </c>
      <c r="D81" s="67">
        <f>+D57+D69+D80+D75</f>
        <v>11414222.560000002</v>
      </c>
      <c r="E81" s="67">
        <f>+E57+E69+E80+E75</f>
        <v>14159556.71</v>
      </c>
      <c r="F81" s="67">
        <f>+F57+F69+F80+F75</f>
        <v>1926500</v>
      </c>
      <c r="G81" s="67">
        <f>+G57+G69+G80+G75</f>
        <v>1471826.71</v>
      </c>
      <c r="H81" s="125">
        <f>+H57+H69+H80+H75</f>
        <v>14635630</v>
      </c>
    </row>
    <row r="82" spans="1:8" ht="24.75" customHeight="1">
      <c r="A82" s="3"/>
      <c r="B82" s="4"/>
      <c r="C82" s="32" t="s">
        <v>135</v>
      </c>
      <c r="D82" s="67">
        <f>+D81</f>
        <v>11414222.560000002</v>
      </c>
      <c r="E82" s="67">
        <f>+E81</f>
        <v>14159556.71</v>
      </c>
      <c r="F82" s="67">
        <f>+F81</f>
        <v>1926500</v>
      </c>
      <c r="G82" s="67">
        <f>+G81</f>
        <v>1471826.71</v>
      </c>
      <c r="H82" s="125">
        <f>+H81</f>
        <v>14635630</v>
      </c>
    </row>
    <row r="83" spans="1:8" ht="24.75" customHeight="1">
      <c r="A83" s="3"/>
      <c r="B83" s="147" t="s">
        <v>107</v>
      </c>
      <c r="C83" s="148"/>
      <c r="D83" s="67">
        <f>SUM(D44+D82)</f>
        <v>11669725.160000002</v>
      </c>
      <c r="E83" s="67">
        <f>SUM(E44+E82)</f>
        <v>14544118.71</v>
      </c>
      <c r="F83" s="67">
        <f>SUM(F44+F82)</f>
        <v>1968138</v>
      </c>
      <c r="G83" s="67">
        <f>SUM(G44+G82)</f>
        <v>1525126.71</v>
      </c>
      <c r="H83" s="125">
        <f>SUM(H44+H82)</f>
        <v>15015708</v>
      </c>
    </row>
    <row r="84" ht="18" customHeight="1"/>
    <row r="85" ht="12.75">
      <c r="H85" s="129"/>
    </row>
  </sheetData>
  <sheetProtection/>
  <mergeCells count="6">
    <mergeCell ref="B83:C83"/>
    <mergeCell ref="C45:F45"/>
    <mergeCell ref="A1:H1"/>
    <mergeCell ref="C17:E17"/>
    <mergeCell ref="C6:F6"/>
    <mergeCell ref="C24:F24"/>
  </mergeCells>
  <printOptions horizontalCentered="1"/>
  <pageMargins left="0.7874015748031497" right="0.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usprovera</dc:creator>
  <cp:keywords/>
  <dc:description/>
  <cp:lastModifiedBy>Maurizio Tascini</cp:lastModifiedBy>
  <cp:lastPrinted>2013-04-12T12:43:53Z</cp:lastPrinted>
  <dcterms:created xsi:type="dcterms:W3CDTF">2004-01-21T10:41:34Z</dcterms:created>
  <dcterms:modified xsi:type="dcterms:W3CDTF">2014-06-05T09:34:44Z</dcterms:modified>
  <cp:category/>
  <cp:version/>
  <cp:contentType/>
  <cp:contentStatus/>
</cp:coreProperties>
</file>